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År 16 - 30" sheetId="1" r:id="rId1"/>
    <sheet name="År 1 - 15" sheetId="2" r:id="rId2"/>
  </sheets>
  <definedNames>
    <definedName name="_xlnm.Print_Area" localSheetId="1">'År 1 - 15'!$A$1:$Y$68</definedName>
    <definedName name="_xlnm.Print_Titles" localSheetId="1">'År 1 - 15'!$1:$1</definedName>
  </definedNames>
  <calcPr fullCalcOnLoad="1"/>
</workbook>
</file>

<file path=xl/comments1.xml><?xml version="1.0" encoding="utf-8"?>
<comments xmlns="http://schemas.openxmlformats.org/spreadsheetml/2006/main">
  <authors>
    <author>Jonas S?ther</author>
  </authors>
  <commentList>
    <comment ref="J15" authorId="0">
      <text>
        <r>
          <rPr>
            <sz val="8"/>
            <rFont val="Tahoma"/>
            <family val="2"/>
          </rPr>
          <t>Tidigarelagd åtgärd</t>
        </r>
        <r>
          <rPr>
            <sz val="8"/>
            <rFont val="Tahoma"/>
            <family val="0"/>
          </rPr>
          <t xml:space="preserve">
</t>
        </r>
      </text>
    </comment>
    <comment ref="J16" authorId="0">
      <text>
        <r>
          <rPr>
            <sz val="8"/>
            <rFont val="Tahoma"/>
            <family val="2"/>
          </rPr>
          <t>Senarelagd åtgärd</t>
        </r>
        <r>
          <rPr>
            <sz val="8"/>
            <rFont val="Tahoma"/>
            <family val="0"/>
          </rPr>
          <t xml:space="preserve">
</t>
        </r>
      </text>
    </comment>
    <comment ref="G30" authorId="0">
      <text>
        <r>
          <rPr>
            <b/>
            <sz val="8"/>
            <rFont val="Tahoma"/>
            <family val="0"/>
          </rPr>
          <t>Justerat pris</t>
        </r>
        <r>
          <rPr>
            <sz val="8"/>
            <rFont val="Tahoma"/>
            <family val="0"/>
          </rPr>
          <t xml:space="preserve">
</t>
        </r>
      </text>
    </comment>
    <comment ref="G31" authorId="0">
      <text>
        <r>
          <rPr>
            <b/>
            <sz val="8"/>
            <rFont val="Tahoma"/>
            <family val="0"/>
          </rPr>
          <t>Justerat pris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Justerat pris</t>
        </r>
      </text>
    </comment>
    <comment ref="G44" authorId="0">
      <text>
        <r>
          <rPr>
            <b/>
            <sz val="8"/>
            <rFont val="Tahoma"/>
            <family val="0"/>
          </rPr>
          <t>Justerat pris</t>
        </r>
        <r>
          <rPr>
            <sz val="8"/>
            <rFont val="Tahoma"/>
            <family val="0"/>
          </rPr>
          <t xml:space="preserve">
</t>
        </r>
      </text>
    </comment>
    <comment ref="F58" authorId="0">
      <text>
        <r>
          <rPr>
            <sz val="8"/>
            <rFont val="Tahoma"/>
            <family val="2"/>
          </rPr>
          <t>Justerat pris, uppgift från Hissjouren-Ekmans</t>
        </r>
        <r>
          <rPr>
            <sz val="8"/>
            <rFont val="Tahoma"/>
            <family val="0"/>
          </rPr>
          <t xml:space="preserve">
Vid byte av styrsystem skall följande göras (handicapanpassning) enligt Boverket:
- Styrsystem 130 000:-
- Larm 7 000:-
- Våningsvisare 2 500:-
- Byte tablåer 15 000:-
- Installation talsyntes 4 000:-</t>
        </r>
      </text>
    </comment>
    <comment ref="J59" authorId="0">
      <text>
        <r>
          <rPr>
            <sz val="8"/>
            <rFont val="Tahoma"/>
            <family val="0"/>
          </rPr>
          <t xml:space="preserve">Skall installeras senast 2012-12-31 enligt Boverket
</t>
        </r>
      </text>
    </comment>
    <comment ref="G63" authorId="0">
      <text>
        <r>
          <rPr>
            <sz val="8"/>
            <rFont val="Tahoma"/>
            <family val="2"/>
          </rPr>
          <t>Justerat pris</t>
        </r>
        <r>
          <rPr>
            <sz val="8"/>
            <rFont val="Tahoma"/>
            <family val="0"/>
          </rPr>
          <t xml:space="preserve">
</t>
        </r>
      </text>
    </comment>
    <comment ref="G64" authorId="0">
      <text>
        <r>
          <rPr>
            <sz val="8"/>
            <rFont val="Tahoma"/>
            <family val="2"/>
          </rPr>
          <t>Justerat pris</t>
        </r>
        <r>
          <rPr>
            <sz val="8"/>
            <rFont val="Tahoma"/>
            <family val="0"/>
          </rPr>
          <t xml:space="preserve">
</t>
        </r>
      </text>
    </comment>
    <comment ref="G65" authorId="0">
      <text>
        <r>
          <rPr>
            <sz val="8"/>
            <rFont val="Tahoma"/>
            <family val="2"/>
          </rPr>
          <t>Justerat pris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Jonas S?ther</author>
  </authors>
  <commentList>
    <comment ref="F30" authorId="0">
      <text>
        <r>
          <rPr>
            <b/>
            <sz val="8"/>
            <rFont val="Tahoma"/>
            <family val="0"/>
          </rPr>
          <t>Justerat pris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>Justerat pris</t>
        </r>
      </text>
    </comment>
    <comment ref="F31" authorId="0">
      <text>
        <r>
          <rPr>
            <b/>
            <sz val="8"/>
            <rFont val="Tahoma"/>
            <family val="0"/>
          </rPr>
          <t>Justerat pris</t>
        </r>
        <r>
          <rPr>
            <sz val="8"/>
            <rFont val="Tahoma"/>
            <family val="0"/>
          </rPr>
          <t xml:space="preserve">
</t>
        </r>
      </text>
    </comment>
    <comment ref="E58" authorId="0">
      <text>
        <r>
          <rPr>
            <sz val="8"/>
            <rFont val="Tahoma"/>
            <family val="2"/>
          </rPr>
          <t>Justerat pris, uppgift från Hissjouren-Ekmans</t>
        </r>
        <r>
          <rPr>
            <sz val="8"/>
            <rFont val="Tahoma"/>
            <family val="0"/>
          </rPr>
          <t xml:space="preserve">
Vid byte av styrsystem skall följande göras (handicapanpassning) enligt Boverket:
- Styrsystem 130 000:-
- Larm 7 000:-
- Våningsvisare 2 500:-
- Byte tablåer 15 000:-
- Installation talsyntes 4 000:-</t>
        </r>
      </text>
    </comment>
    <comment ref="I59" authorId="0">
      <text>
        <r>
          <rPr>
            <sz val="8"/>
            <rFont val="Tahoma"/>
            <family val="0"/>
          </rPr>
          <t xml:space="preserve">Skall installeras senast 2012-12-31 enligt Boverket
</t>
        </r>
      </text>
    </comment>
    <comment ref="F63" authorId="0">
      <text>
        <r>
          <rPr>
            <sz val="8"/>
            <rFont val="Tahoma"/>
            <family val="2"/>
          </rPr>
          <t>Justerat pris</t>
        </r>
        <r>
          <rPr>
            <sz val="8"/>
            <rFont val="Tahoma"/>
            <family val="0"/>
          </rPr>
          <t xml:space="preserve">
</t>
        </r>
      </text>
    </comment>
    <comment ref="F64" authorId="0">
      <text>
        <r>
          <rPr>
            <sz val="8"/>
            <rFont val="Tahoma"/>
            <family val="2"/>
          </rPr>
          <t>Justerat pris</t>
        </r>
        <r>
          <rPr>
            <sz val="8"/>
            <rFont val="Tahoma"/>
            <family val="0"/>
          </rPr>
          <t xml:space="preserve">
</t>
        </r>
      </text>
    </comment>
    <comment ref="F65" authorId="0">
      <text>
        <r>
          <rPr>
            <sz val="8"/>
            <rFont val="Tahoma"/>
            <family val="2"/>
          </rPr>
          <t>Justerat pris</t>
        </r>
        <r>
          <rPr>
            <sz val="8"/>
            <rFont val="Tahoma"/>
            <family val="0"/>
          </rPr>
          <t xml:space="preserve">
</t>
        </r>
      </text>
    </comment>
    <comment ref="I15" authorId="0">
      <text>
        <r>
          <rPr>
            <sz val="8"/>
            <rFont val="Tahoma"/>
            <family val="2"/>
          </rPr>
          <t>Tidigarelagd åtgärd</t>
        </r>
        <r>
          <rPr>
            <sz val="8"/>
            <rFont val="Tahoma"/>
            <family val="0"/>
          </rPr>
          <t xml:space="preserve">
</t>
        </r>
      </text>
    </comment>
    <comment ref="F44" authorId="0">
      <text>
        <r>
          <rPr>
            <b/>
            <sz val="8"/>
            <rFont val="Tahoma"/>
            <family val="0"/>
          </rPr>
          <t>Justerat pris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sz val="8"/>
            <rFont val="Tahoma"/>
            <family val="2"/>
          </rPr>
          <t>Senarelagd åtgärd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<sst xmlns="http://schemas.openxmlformats.org/spreadsheetml/2006/main" count="257" uniqueCount="98">
  <si>
    <t>Huvudgrupp</t>
  </si>
  <si>
    <t>Åtgärd</t>
  </si>
  <si>
    <t>Mark</t>
  </si>
  <si>
    <t>Hårdgjorda ytor</t>
  </si>
  <si>
    <t>Utvändigt bygg</t>
  </si>
  <si>
    <t>Fasader</t>
  </si>
  <si>
    <t>Dörrar</t>
  </si>
  <si>
    <t>Invändigt bygg</t>
  </si>
  <si>
    <t>Intervall
år</t>
  </si>
  <si>
    <t>Enhet</t>
  </si>
  <si>
    <t>Mängd</t>
  </si>
  <si>
    <t>m</t>
  </si>
  <si>
    <t>st</t>
  </si>
  <si>
    <t>Åtgärd
år</t>
  </si>
  <si>
    <t>Kostnad/
enhet (kr)
inkl moms</t>
  </si>
  <si>
    <r>
      <t>m</t>
    </r>
    <r>
      <rPr>
        <vertAlign val="superscript"/>
        <sz val="8"/>
        <color indexed="56"/>
        <rFont val="Arial"/>
        <family val="2"/>
      </rPr>
      <t>2</t>
    </r>
  </si>
  <si>
    <t>Växtkompletteringar, förtorkade buskar/gräs</t>
  </si>
  <si>
    <t>Grusbelagda tillfarter</t>
  </si>
  <si>
    <t>lpm</t>
  </si>
  <si>
    <t>Asfaltreparation utanför hus nr7</t>
  </si>
  <si>
    <t>Asfaltreparationer P-platser</t>
  </si>
  <si>
    <t>m2</t>
  </si>
  <si>
    <t>Om-/nyläggn asfalt P-platser</t>
  </si>
  <si>
    <t>Lekplats</t>
  </si>
  <si>
    <t>Besiktningsåtgärd lekplats</t>
  </si>
  <si>
    <t>Anskaffning/byte lekutrustning</t>
  </si>
  <si>
    <t>Sophantering</t>
  </si>
  <si>
    <t>Nya förvaringsutrymmen</t>
  </si>
  <si>
    <t>Dränering runt hus nr 7</t>
  </si>
  <si>
    <t>Spolning och fotografering av rör under mark</t>
  </si>
  <si>
    <t>engång</t>
  </si>
  <si>
    <t>Kompletterande rörbyten under mark</t>
  </si>
  <si>
    <t>engångs</t>
  </si>
  <si>
    <t>Total årskostnad
inkl moms</t>
  </si>
  <si>
    <t>Tak</t>
  </si>
  <si>
    <t>Balkonger</t>
  </si>
  <si>
    <t>Entréer och sopskåp</t>
  </si>
  <si>
    <t>Underhåll + rivning(sopskåp)</t>
  </si>
  <si>
    <t>Normalunderhåll entréer</t>
  </si>
  <si>
    <t>Byte av skivor ovan entré och gavelspetsar</t>
  </si>
  <si>
    <t>Plåtarbeten</t>
  </si>
  <si>
    <t>Målning och rep</t>
  </si>
  <si>
    <t>Källarentréer hus 7</t>
  </si>
  <si>
    <t>Yttertak, nytt tätskikt, uppstigningsluckor,plåt-/säkerhetsdetaljer</t>
  </si>
  <si>
    <t>Yttertak, säkerhetskontroll</t>
  </si>
  <si>
    <t>Balkongupprustningar</t>
  </si>
  <si>
    <t>Tvätt och smårep fasader</t>
  </si>
  <si>
    <t>hus</t>
  </si>
  <si>
    <t>20-30</t>
  </si>
  <si>
    <t>Hängrännor målning/byten</t>
  </si>
  <si>
    <t>Stuprör underhåll/byten</t>
  </si>
  <si>
    <t>Montering lövsamlare</t>
  </si>
  <si>
    <t>Källare. Trapphus</t>
  </si>
  <si>
    <t>Källargolv, rep och målas</t>
  </si>
  <si>
    <t>Källarväggar, rep/målas</t>
  </si>
  <si>
    <t>Trapphus, fukt- o måln.skador vid golv åtg och trappnosskador lagas</t>
  </si>
  <si>
    <t>Trapphus väggar o tak målas</t>
  </si>
  <si>
    <t>Toaletter målas, porslinsbyte</t>
  </si>
  <si>
    <t xml:space="preserve">Kompletterande rörbyten </t>
  </si>
  <si>
    <t>ny reglering av radiatorer, onödigt hög innetemp</t>
  </si>
  <si>
    <t xml:space="preserve">frekvensstyrning av trappbelysningar </t>
  </si>
  <si>
    <t>entrédörar tätas, försl vis med släplist</t>
  </si>
  <si>
    <t>gång</t>
  </si>
  <si>
    <t>samordnas med ny energideklaration</t>
  </si>
  <si>
    <t>Tvättstuga</t>
  </si>
  <si>
    <t>8 kg tvättmaskiner, Electrolux</t>
  </si>
  <si>
    <t>Torkskåp, funktionsunderhåll</t>
  </si>
  <si>
    <t>Torkfläkt i torkrum bytes</t>
  </si>
  <si>
    <t>Föreg år</t>
  </si>
  <si>
    <t>SUMMA MARK</t>
  </si>
  <si>
    <r>
      <t>m</t>
    </r>
    <r>
      <rPr>
        <b/>
        <vertAlign val="superscript"/>
        <sz val="8"/>
        <color indexed="56"/>
        <rFont val="Arial"/>
        <family val="2"/>
      </rPr>
      <t>2</t>
    </r>
  </si>
  <si>
    <t>Hyreslgh</t>
  </si>
  <si>
    <t>Löpande underhåll</t>
  </si>
  <si>
    <t>SUMMA BYGGNADER INVÄNDIGT</t>
  </si>
  <si>
    <t>TEKNIK</t>
  </si>
  <si>
    <t>Trapphus</t>
  </si>
  <si>
    <t>Energioptimering</t>
  </si>
  <si>
    <t>Undercentral, pumpar</t>
  </si>
  <si>
    <t>System</t>
  </si>
  <si>
    <t>SA år 1:15</t>
  </si>
  <si>
    <t>SA år 32-46</t>
  </si>
  <si>
    <t>SA år 17-46</t>
  </si>
  <si>
    <t>Gräskompletteringar</t>
  </si>
  <si>
    <r>
      <t>m</t>
    </r>
    <r>
      <rPr>
        <vertAlign val="superscript"/>
        <sz val="8"/>
        <rFont val="Arial"/>
        <family val="2"/>
      </rPr>
      <t>2</t>
    </r>
  </si>
  <si>
    <t>Kontrollbesiktning balkonger</t>
  </si>
  <si>
    <t>Stuprör</t>
  </si>
  <si>
    <t>Skärmtak</t>
  </si>
  <si>
    <t>Över entréer</t>
  </si>
  <si>
    <r>
      <t>m</t>
    </r>
    <r>
      <rPr>
        <b/>
        <vertAlign val="superscript"/>
        <sz val="8"/>
        <rFont val="Arial"/>
        <family val="2"/>
      </rPr>
      <t>2</t>
    </r>
  </si>
  <si>
    <t>SUMMA TEKNIK</t>
  </si>
  <si>
    <t>SUMMA ÅR 2017 -2031</t>
  </si>
  <si>
    <t>Entréer</t>
  </si>
  <si>
    <t>SUMMA BYGGNADER UTVÄNDIGT</t>
  </si>
  <si>
    <t>Ventilation</t>
  </si>
  <si>
    <t>OVK</t>
  </si>
  <si>
    <t>Omr</t>
  </si>
  <si>
    <t>omr</t>
  </si>
  <si>
    <t>SUMMA UNDERHÅLL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</si>
</sst>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r&quot;"/>
    <numFmt numFmtId="165" formatCode="#,##0\ _k_r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#,##0.00\ &quot;kr&quot;"/>
    <numFmt numFmtId="171" formatCode="_-* #,##0.0\ _k_r_-;\-* #,##0.0\ _k_r_-;_-* &quot;-&quot;??\ _k_r_-;_-@_-"/>
    <numFmt numFmtId="172" formatCode="_-* #,##0\ _k_r_-;\-* #,##0\ _k_r_-;_-* &quot;-&quot;??\ _k_r_-;_-@_-"/>
  </numFmts>
  <fonts count="6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vertAlign val="superscript"/>
      <sz val="8"/>
      <color indexed="56"/>
      <name val="Arial"/>
      <family val="2"/>
    </font>
    <font>
      <b/>
      <vertAlign val="superscript"/>
      <sz val="8"/>
      <color indexed="56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8"/>
      <color indexed="56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3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sz val="8"/>
      <color theme="3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66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dotted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dotted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hair"/>
      <bottom style="dotted"/>
    </border>
    <border>
      <left style="thin"/>
      <right>
        <color indexed="63"/>
      </right>
      <top style="dotted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tted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tted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hair"/>
    </border>
    <border>
      <left style="medium"/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17" xfId="0" applyFont="1" applyBorder="1" applyAlignment="1">
      <alignment wrapText="1"/>
    </xf>
    <xf numFmtId="0" fontId="55" fillId="0" borderId="17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6" fillId="0" borderId="0" xfId="0" applyFont="1" applyAlignment="1">
      <alignment/>
    </xf>
    <xf numFmtId="0" fontId="55" fillId="0" borderId="19" xfId="0" applyFont="1" applyBorder="1" applyAlignment="1">
      <alignment wrapText="1"/>
    </xf>
    <xf numFmtId="0" fontId="55" fillId="0" borderId="19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17" xfId="0" applyFont="1" applyFill="1" applyBorder="1" applyAlignment="1">
      <alignment wrapText="1"/>
    </xf>
    <xf numFmtId="0" fontId="55" fillId="0" borderId="21" xfId="0" applyFont="1" applyBorder="1" applyAlignment="1">
      <alignment horizontal="center"/>
    </xf>
    <xf numFmtId="0" fontId="55" fillId="0" borderId="21" xfId="0" applyFont="1" applyBorder="1" applyAlignment="1">
      <alignment wrapText="1"/>
    </xf>
    <xf numFmtId="172" fontId="1" fillId="0" borderId="11" xfId="57" applyNumberFormat="1" applyFont="1" applyBorder="1" applyAlignment="1">
      <alignment horizontal="right"/>
    </xf>
    <xf numFmtId="172" fontId="0" fillId="0" borderId="0" xfId="57" applyNumberFormat="1" applyFont="1" applyBorder="1" applyAlignment="1">
      <alignment horizontal="center"/>
    </xf>
    <xf numFmtId="172" fontId="0" fillId="0" borderId="0" xfId="57" applyNumberFormat="1" applyFont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3" xfId="0" applyFont="1" applyBorder="1" applyAlignment="1">
      <alignment wrapText="1"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 wrapText="1"/>
    </xf>
    <xf numFmtId="0" fontId="55" fillId="0" borderId="22" xfId="0" applyFont="1" applyBorder="1" applyAlignment="1">
      <alignment horizontal="center"/>
    </xf>
    <xf numFmtId="0" fontId="55" fillId="0" borderId="17" xfId="0" applyFont="1" applyBorder="1" applyAlignment="1">
      <alignment horizontal="center" wrapText="1"/>
    </xf>
    <xf numFmtId="0" fontId="55" fillId="0" borderId="12" xfId="0" applyFont="1" applyBorder="1" applyAlignment="1">
      <alignment wrapText="1"/>
    </xf>
    <xf numFmtId="0" fontId="55" fillId="0" borderId="12" xfId="0" applyFont="1" applyBorder="1" applyAlignment="1">
      <alignment horizontal="center" wrapText="1"/>
    </xf>
    <xf numFmtId="0" fontId="55" fillId="0" borderId="15" xfId="0" applyFont="1" applyBorder="1" applyAlignment="1">
      <alignment horizontal="center"/>
    </xf>
    <xf numFmtId="0" fontId="55" fillId="0" borderId="23" xfId="0" applyFont="1" applyBorder="1" applyAlignment="1">
      <alignment wrapText="1"/>
    </xf>
    <xf numFmtId="0" fontId="55" fillId="0" borderId="23" xfId="0" applyFont="1" applyBorder="1" applyAlignment="1">
      <alignment horizontal="center" wrapText="1"/>
    </xf>
    <xf numFmtId="0" fontId="55" fillId="0" borderId="23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25" xfId="0" applyFont="1" applyBorder="1" applyAlignment="1">
      <alignment wrapText="1"/>
    </xf>
    <xf numFmtId="0" fontId="55" fillId="0" borderId="25" xfId="0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5" fillId="0" borderId="19" xfId="0" applyFont="1" applyBorder="1" applyAlignment="1">
      <alignment/>
    </xf>
    <xf numFmtId="172" fontId="55" fillId="0" borderId="11" xfId="57" applyNumberFormat="1" applyFont="1" applyBorder="1" applyAlignment="1">
      <alignment horizontal="right" indent="1"/>
    </xf>
    <xf numFmtId="172" fontId="55" fillId="0" borderId="11" xfId="57" applyNumberFormat="1" applyFont="1" applyBorder="1" applyAlignment="1">
      <alignment horizontal="right"/>
    </xf>
    <xf numFmtId="3" fontId="55" fillId="0" borderId="13" xfId="0" applyNumberFormat="1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5" fillId="0" borderId="29" xfId="0" applyFont="1" applyBorder="1" applyAlignment="1">
      <alignment wrapText="1"/>
    </xf>
    <xf numFmtId="0" fontId="55" fillId="0" borderId="29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5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3" borderId="0" xfId="0" applyFont="1" applyFill="1" applyAlignment="1">
      <alignment/>
    </xf>
    <xf numFmtId="0" fontId="55" fillId="0" borderId="0" xfId="0" applyFont="1" applyBorder="1" applyAlignment="1">
      <alignment wrapText="1"/>
    </xf>
    <xf numFmtId="0" fontId="55" fillId="0" borderId="0" xfId="0" applyFont="1" applyBorder="1" applyAlignment="1">
      <alignment horizontal="center"/>
    </xf>
    <xf numFmtId="172" fontId="55" fillId="0" borderId="0" xfId="57" applyNumberFormat="1" applyFont="1" applyBorder="1" applyAlignment="1">
      <alignment horizontal="right" indent="1"/>
    </xf>
    <xf numFmtId="172" fontId="55" fillId="0" borderId="0" xfId="57" applyNumberFormat="1" applyFont="1" applyBorder="1" applyAlignment="1">
      <alignment horizontal="right"/>
    </xf>
    <xf numFmtId="0" fontId="55" fillId="0" borderId="0" xfId="0" applyFont="1" applyBorder="1" applyAlignment="1">
      <alignment horizontal="left" indent="1"/>
    </xf>
    <xf numFmtId="0" fontId="58" fillId="0" borderId="0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wrapText="1"/>
    </xf>
    <xf numFmtId="0" fontId="5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1" fillId="0" borderId="0" xfId="57" applyNumberFormat="1" applyFont="1" applyBorder="1" applyAlignment="1">
      <alignment horizontal="right" indent="1"/>
    </xf>
    <xf numFmtId="172" fontId="1" fillId="0" borderId="0" xfId="57" applyNumberFormat="1" applyFont="1" applyBorder="1" applyAlignment="1">
      <alignment horizontal="right"/>
    </xf>
    <xf numFmtId="165" fontId="55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/>
    </xf>
    <xf numFmtId="165" fontId="1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/>
    </xf>
    <xf numFmtId="172" fontId="1" fillId="0" borderId="31" xfId="57" applyNumberFormat="1" applyFont="1" applyBorder="1" applyAlignment="1">
      <alignment horizontal="right"/>
    </xf>
    <xf numFmtId="165" fontId="1" fillId="0" borderId="31" xfId="0" applyNumberFormat="1" applyFont="1" applyBorder="1" applyAlignment="1">
      <alignment horizontal="right"/>
    </xf>
    <xf numFmtId="0" fontId="1" fillId="0" borderId="31" xfId="0" applyFont="1" applyBorder="1" applyAlignment="1">
      <alignment wrapText="1"/>
    </xf>
    <xf numFmtId="172" fontId="1" fillId="0" borderId="31" xfId="57" applyNumberFormat="1" applyFont="1" applyBorder="1" applyAlignment="1">
      <alignment horizontal="right" indent="1"/>
    </xf>
    <xf numFmtId="0" fontId="1" fillId="0" borderId="31" xfId="0" applyFont="1" applyFill="1" applyBorder="1" applyAlignment="1">
      <alignment wrapText="1"/>
    </xf>
    <xf numFmtId="0" fontId="55" fillId="0" borderId="31" xfId="0" applyFont="1" applyBorder="1" applyAlignment="1">
      <alignment wrapText="1"/>
    </xf>
    <xf numFmtId="0" fontId="55" fillId="0" borderId="31" xfId="0" applyFont="1" applyBorder="1" applyAlignment="1">
      <alignment horizontal="center"/>
    </xf>
    <xf numFmtId="172" fontId="55" fillId="0" borderId="31" xfId="57" applyNumberFormat="1" applyFont="1" applyBorder="1" applyAlignment="1">
      <alignment horizontal="right" indent="1"/>
    </xf>
    <xf numFmtId="172" fontId="55" fillId="0" borderId="31" xfId="57" applyNumberFormat="1" applyFont="1" applyBorder="1" applyAlignment="1">
      <alignment horizontal="right"/>
    </xf>
    <xf numFmtId="165" fontId="55" fillId="0" borderId="31" xfId="0" applyNumberFormat="1" applyFont="1" applyBorder="1" applyAlignment="1">
      <alignment horizontal="right"/>
    </xf>
    <xf numFmtId="0" fontId="1" fillId="0" borderId="31" xfId="0" applyFont="1" applyBorder="1" applyAlignment="1">
      <alignment horizontal="center" wrapText="1"/>
    </xf>
    <xf numFmtId="0" fontId="54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72" fontId="1" fillId="0" borderId="31" xfId="57" applyNumberFormat="1" applyFont="1" applyBorder="1" applyAlignment="1">
      <alignment horizontal="right"/>
    </xf>
    <xf numFmtId="165" fontId="1" fillId="0" borderId="31" xfId="0" applyNumberFormat="1" applyFont="1" applyBorder="1" applyAlignment="1">
      <alignment horizontal="right"/>
    </xf>
    <xf numFmtId="3" fontId="55" fillId="0" borderId="31" xfId="0" applyNumberFormat="1" applyFont="1" applyBorder="1" applyAlignment="1">
      <alignment horizontal="center"/>
    </xf>
    <xf numFmtId="172" fontId="55" fillId="0" borderId="31" xfId="57" applyNumberFormat="1" applyFont="1" applyFill="1" applyBorder="1" applyAlignment="1">
      <alignment horizontal="right"/>
    </xf>
    <xf numFmtId="0" fontId="58" fillId="33" borderId="31" xfId="0" applyFont="1" applyFill="1" applyBorder="1" applyAlignment="1">
      <alignment horizontal="center"/>
    </xf>
    <xf numFmtId="172" fontId="58" fillId="33" borderId="31" xfId="57" applyNumberFormat="1" applyFont="1" applyFill="1" applyBorder="1" applyAlignment="1">
      <alignment horizontal="right" indent="1"/>
    </xf>
    <xf numFmtId="172" fontId="58" fillId="33" borderId="31" xfId="57" applyNumberFormat="1" applyFont="1" applyFill="1" applyBorder="1" applyAlignment="1">
      <alignment horizontal="right"/>
    </xf>
    <xf numFmtId="0" fontId="2" fillId="35" borderId="32" xfId="0" applyFont="1" applyFill="1" applyBorder="1" applyAlignment="1">
      <alignment/>
    </xf>
    <xf numFmtId="0" fontId="2" fillId="35" borderId="33" xfId="0" applyFont="1" applyFill="1" applyBorder="1" applyAlignment="1">
      <alignment/>
    </xf>
    <xf numFmtId="0" fontId="2" fillId="35" borderId="33" xfId="0" applyFont="1" applyFill="1" applyBorder="1" applyAlignment="1">
      <alignment horizontal="center"/>
    </xf>
    <xf numFmtId="0" fontId="59" fillId="0" borderId="34" xfId="0" applyFont="1" applyBorder="1" applyAlignment="1">
      <alignment/>
    </xf>
    <xf numFmtId="165" fontId="2" fillId="34" borderId="35" xfId="0" applyNumberFormat="1" applyFont="1" applyFill="1" applyBorder="1" applyAlignment="1">
      <alignment horizontal="right"/>
    </xf>
    <xf numFmtId="0" fontId="1" fillId="0" borderId="34" xfId="0" applyFont="1" applyBorder="1" applyAlignment="1">
      <alignment horizontal="left" indent="1"/>
    </xf>
    <xf numFmtId="0" fontId="58" fillId="0" borderId="34" xfId="0" applyFont="1" applyBorder="1" applyAlignment="1">
      <alignment/>
    </xf>
    <xf numFmtId="0" fontId="55" fillId="0" borderId="34" xfId="0" applyFont="1" applyBorder="1" applyAlignment="1">
      <alignment horizontal="left" indent="1"/>
    </xf>
    <xf numFmtId="0" fontId="58" fillId="0" borderId="34" xfId="0" applyFont="1" applyBorder="1" applyAlignment="1">
      <alignment horizontal="left" indent="1"/>
    </xf>
    <xf numFmtId="0" fontId="2" fillId="0" borderId="34" xfId="0" applyFont="1" applyBorder="1" applyAlignment="1">
      <alignment/>
    </xf>
    <xf numFmtId="0" fontId="2" fillId="19" borderId="36" xfId="0" applyFont="1" applyFill="1" applyBorder="1" applyAlignment="1">
      <alignment horizontal="left" indent="1"/>
    </xf>
    <xf numFmtId="0" fontId="2" fillId="19" borderId="37" xfId="0" applyFont="1" applyFill="1" applyBorder="1" applyAlignment="1">
      <alignment wrapText="1"/>
    </xf>
    <xf numFmtId="0" fontId="2" fillId="19" borderId="37" xfId="0" applyFont="1" applyFill="1" applyBorder="1" applyAlignment="1">
      <alignment horizontal="center"/>
    </xf>
    <xf numFmtId="172" fontId="2" fillId="19" borderId="37" xfId="57" applyNumberFormat="1" applyFont="1" applyFill="1" applyBorder="1" applyAlignment="1">
      <alignment horizontal="right" indent="1"/>
    </xf>
    <xf numFmtId="172" fontId="2" fillId="19" borderId="37" xfId="57" applyNumberFormat="1" applyFont="1" applyFill="1" applyBorder="1" applyAlignment="1">
      <alignment horizontal="right"/>
    </xf>
    <xf numFmtId="165" fontId="2" fillId="19" borderId="37" xfId="0" applyNumberFormat="1" applyFont="1" applyFill="1" applyBorder="1" applyAlignment="1">
      <alignment horizontal="right"/>
    </xf>
    <xf numFmtId="165" fontId="2" fillId="19" borderId="38" xfId="0" applyNumberFormat="1" applyFont="1" applyFill="1" applyBorder="1" applyAlignment="1">
      <alignment horizontal="right"/>
    </xf>
    <xf numFmtId="0" fontId="7" fillId="19" borderId="0" xfId="0" applyFont="1" applyFill="1" applyAlignment="1">
      <alignment/>
    </xf>
    <xf numFmtId="0" fontId="55" fillId="0" borderId="39" xfId="0" applyFont="1" applyBorder="1" applyAlignment="1">
      <alignment wrapText="1"/>
    </xf>
    <xf numFmtId="0" fontId="55" fillId="0" borderId="39" xfId="0" applyFont="1" applyBorder="1" applyAlignment="1">
      <alignment horizontal="center"/>
    </xf>
    <xf numFmtId="0" fontId="55" fillId="0" borderId="4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65" fontId="5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5" fillId="0" borderId="41" xfId="0" applyFont="1" applyBorder="1" applyAlignment="1">
      <alignment horizontal="center"/>
    </xf>
    <xf numFmtId="0" fontId="55" fillId="0" borderId="42" xfId="0" applyFont="1" applyBorder="1" applyAlignment="1">
      <alignment horizontal="center"/>
    </xf>
    <xf numFmtId="0" fontId="55" fillId="0" borderId="43" xfId="0" applyFont="1" applyBorder="1" applyAlignment="1">
      <alignment horizontal="center"/>
    </xf>
    <xf numFmtId="165" fontId="1" fillId="34" borderId="31" xfId="0" applyNumberFormat="1" applyFont="1" applyFill="1" applyBorder="1" applyAlignment="1">
      <alignment horizontal="right"/>
    </xf>
    <xf numFmtId="165" fontId="55" fillId="34" borderId="31" xfId="0" applyNumberFormat="1" applyFont="1" applyFill="1" applyBorder="1" applyAlignment="1">
      <alignment horizontal="right"/>
    </xf>
    <xf numFmtId="172" fontId="2" fillId="35" borderId="33" xfId="57" applyNumberFormat="1" applyFont="1" applyFill="1" applyBorder="1" applyAlignment="1">
      <alignment horizontal="center" wrapText="1"/>
    </xf>
    <xf numFmtId="0" fontId="2" fillId="35" borderId="33" xfId="0" applyFont="1" applyFill="1" applyBorder="1" applyAlignment="1">
      <alignment horizontal="center" wrapText="1"/>
    </xf>
    <xf numFmtId="0" fontId="2" fillId="34" borderId="33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172" fontId="2" fillId="36" borderId="33" xfId="57" applyNumberFormat="1" applyFont="1" applyFill="1" applyBorder="1" applyAlignment="1">
      <alignment horizontal="center"/>
    </xf>
    <xf numFmtId="172" fontId="2" fillId="33" borderId="33" xfId="57" applyNumberFormat="1" applyFont="1" applyFill="1" applyBorder="1" applyAlignment="1">
      <alignment horizontal="center"/>
    </xf>
    <xf numFmtId="172" fontId="2" fillId="33" borderId="44" xfId="57" applyNumberFormat="1" applyFont="1" applyFill="1" applyBorder="1" applyAlignment="1">
      <alignment/>
    </xf>
    <xf numFmtId="172" fontId="1" fillId="0" borderId="31" xfId="57" applyNumberFormat="1" applyFont="1" applyBorder="1" applyAlignment="1">
      <alignment horizontal="center"/>
    </xf>
    <xf numFmtId="172" fontId="1" fillId="33" borderId="31" xfId="57" applyNumberFormat="1" applyFont="1" applyFill="1" applyBorder="1" applyAlignment="1">
      <alignment horizontal="center"/>
    </xf>
    <xf numFmtId="172" fontId="1" fillId="33" borderId="35" xfId="57" applyNumberFormat="1" applyFont="1" applyFill="1" applyBorder="1" applyAlignment="1">
      <alignment/>
    </xf>
    <xf numFmtId="172" fontId="1" fillId="0" borderId="0" xfId="57" applyNumberFormat="1" applyFont="1" applyAlignment="1">
      <alignment horizontal="center"/>
    </xf>
    <xf numFmtId="172" fontId="1" fillId="0" borderId="0" xfId="57" applyNumberFormat="1" applyFont="1" applyFill="1" applyAlignment="1">
      <alignment horizontal="center"/>
    </xf>
    <xf numFmtId="172" fontId="1" fillId="0" borderId="0" xfId="57" applyNumberFormat="1" applyFont="1" applyFill="1" applyAlignment="1">
      <alignment/>
    </xf>
    <xf numFmtId="172" fontId="1" fillId="33" borderId="0" xfId="57" applyNumberFormat="1" applyFont="1" applyFill="1" applyAlignment="1">
      <alignment horizontal="center"/>
    </xf>
    <xf numFmtId="172" fontId="1" fillId="33" borderId="0" xfId="57" applyNumberFormat="1" applyFont="1" applyFill="1" applyAlignment="1">
      <alignment/>
    </xf>
    <xf numFmtId="165" fontId="58" fillId="33" borderId="31" xfId="0" applyNumberFormat="1" applyFont="1" applyFill="1" applyBorder="1" applyAlignment="1">
      <alignment horizontal="right"/>
    </xf>
    <xf numFmtId="0" fontId="1" fillId="0" borderId="23" xfId="0" applyFont="1" applyBorder="1" applyAlignment="1">
      <alignment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5" fontId="1" fillId="34" borderId="31" xfId="0" applyNumberFormat="1" applyFont="1" applyFill="1" applyBorder="1" applyAlignment="1">
      <alignment horizontal="right"/>
    </xf>
    <xf numFmtId="172" fontId="1" fillId="0" borderId="31" xfId="57" applyNumberFormat="1" applyFont="1" applyBorder="1" applyAlignment="1">
      <alignment horizontal="center"/>
    </xf>
    <xf numFmtId="172" fontId="1" fillId="33" borderId="31" xfId="57" applyNumberFormat="1" applyFont="1" applyFill="1" applyBorder="1" applyAlignment="1">
      <alignment horizontal="center"/>
    </xf>
    <xf numFmtId="172" fontId="1" fillId="33" borderId="35" xfId="57" applyNumberFormat="1" applyFont="1" applyFill="1" applyBorder="1" applyAlignment="1">
      <alignment/>
    </xf>
    <xf numFmtId="0" fontId="1" fillId="0" borderId="0" xfId="0" applyFont="1" applyAlignment="1">
      <alignment/>
    </xf>
    <xf numFmtId="172" fontId="55" fillId="0" borderId="45" xfId="57" applyNumberFormat="1" applyFont="1" applyBorder="1" applyAlignment="1">
      <alignment horizontal="right"/>
    </xf>
    <xf numFmtId="0" fontId="55" fillId="0" borderId="45" xfId="0" applyFont="1" applyBorder="1" applyAlignment="1">
      <alignment horizontal="center"/>
    </xf>
    <xf numFmtId="165" fontId="55" fillId="34" borderId="45" xfId="0" applyNumberFormat="1" applyFont="1" applyFill="1" applyBorder="1" applyAlignment="1">
      <alignment horizontal="right"/>
    </xf>
    <xf numFmtId="172" fontId="1" fillId="0" borderId="45" xfId="57" applyNumberFormat="1" applyFont="1" applyBorder="1" applyAlignment="1">
      <alignment horizontal="center"/>
    </xf>
    <xf numFmtId="172" fontId="1" fillId="33" borderId="45" xfId="57" applyNumberFormat="1" applyFont="1" applyFill="1" applyBorder="1" applyAlignment="1">
      <alignment horizontal="center"/>
    </xf>
    <xf numFmtId="172" fontId="1" fillId="33" borderId="46" xfId="57" applyNumberFormat="1" applyFont="1" applyFill="1" applyBorder="1" applyAlignment="1">
      <alignment/>
    </xf>
    <xf numFmtId="172" fontId="1" fillId="0" borderId="11" xfId="57" applyNumberFormat="1" applyFont="1" applyBorder="1" applyAlignment="1">
      <alignment horizontal="center"/>
    </xf>
    <xf numFmtId="172" fontId="1" fillId="33" borderId="11" xfId="57" applyNumberFormat="1" applyFont="1" applyFill="1" applyBorder="1" applyAlignment="1">
      <alignment horizontal="center"/>
    </xf>
    <xf numFmtId="172" fontId="1" fillId="33" borderId="47" xfId="57" applyNumberFormat="1" applyFont="1" applyFill="1" applyBorder="1" applyAlignment="1">
      <alignment/>
    </xf>
    <xf numFmtId="0" fontId="1" fillId="33" borderId="48" xfId="0" applyFont="1" applyFill="1" applyBorder="1" applyAlignment="1">
      <alignment/>
    </xf>
    <xf numFmtId="0" fontId="58" fillId="33" borderId="49" xfId="0" applyFont="1" applyFill="1" applyBorder="1" applyAlignment="1">
      <alignment/>
    </xf>
    <xf numFmtId="0" fontId="58" fillId="33" borderId="49" xfId="0" applyFont="1" applyFill="1" applyBorder="1" applyAlignment="1">
      <alignment wrapText="1"/>
    </xf>
    <xf numFmtId="0" fontId="58" fillId="33" borderId="49" xfId="0" applyFont="1" applyFill="1" applyBorder="1" applyAlignment="1">
      <alignment horizontal="center"/>
    </xf>
    <xf numFmtId="0" fontId="58" fillId="33" borderId="50" xfId="0" applyFont="1" applyFill="1" applyBorder="1" applyAlignment="1">
      <alignment horizontal="center"/>
    </xf>
    <xf numFmtId="172" fontId="58" fillId="33" borderId="49" xfId="57" applyNumberFormat="1" applyFont="1" applyFill="1" applyBorder="1" applyAlignment="1">
      <alignment horizontal="right"/>
    </xf>
    <xf numFmtId="165" fontId="58" fillId="33" borderId="49" xfId="0" applyNumberFormat="1" applyFont="1" applyFill="1" applyBorder="1" applyAlignment="1">
      <alignment horizontal="right"/>
    </xf>
    <xf numFmtId="172" fontId="1" fillId="33" borderId="49" xfId="57" applyNumberFormat="1" applyFont="1" applyFill="1" applyBorder="1" applyAlignment="1">
      <alignment horizontal="center"/>
    </xf>
    <xf numFmtId="172" fontId="1" fillId="33" borderId="51" xfId="57" applyNumberFormat="1" applyFont="1" applyFill="1" applyBorder="1" applyAlignment="1">
      <alignment/>
    </xf>
    <xf numFmtId="0" fontId="55" fillId="0" borderId="29" xfId="0" applyFont="1" applyBorder="1" applyAlignment="1">
      <alignment/>
    </xf>
    <xf numFmtId="165" fontId="1" fillId="34" borderId="11" xfId="0" applyNumberFormat="1" applyFont="1" applyFill="1" applyBorder="1" applyAlignment="1">
      <alignment horizontal="right"/>
    </xf>
    <xf numFmtId="0" fontId="55" fillId="0" borderId="52" xfId="0" applyFont="1" applyBorder="1" applyAlignment="1">
      <alignment horizontal="left" indent="1"/>
    </xf>
    <xf numFmtId="0" fontId="55" fillId="0" borderId="45" xfId="0" applyFont="1" applyBorder="1" applyAlignment="1">
      <alignment wrapText="1"/>
    </xf>
    <xf numFmtId="172" fontId="55" fillId="0" borderId="45" xfId="57" applyNumberFormat="1" applyFont="1" applyBorder="1" applyAlignment="1">
      <alignment horizontal="right" indent="1"/>
    </xf>
    <xf numFmtId="172" fontId="55" fillId="0" borderId="45" xfId="57" applyNumberFormat="1" applyFont="1" applyFill="1" applyBorder="1" applyAlignment="1">
      <alignment horizontal="right"/>
    </xf>
    <xf numFmtId="0" fontId="1" fillId="0" borderId="45" xfId="0" applyFont="1" applyBorder="1" applyAlignment="1">
      <alignment horizontal="center"/>
    </xf>
    <xf numFmtId="165" fontId="1" fillId="0" borderId="45" xfId="0" applyNumberFormat="1" applyFont="1" applyBorder="1" applyAlignment="1">
      <alignment horizontal="right"/>
    </xf>
    <xf numFmtId="165" fontId="2" fillId="34" borderId="46" xfId="0" applyNumberFormat="1" applyFont="1" applyFill="1" applyBorder="1" applyAlignment="1">
      <alignment horizontal="right"/>
    </xf>
    <xf numFmtId="0" fontId="58" fillId="0" borderId="53" xfId="0" applyFont="1" applyBorder="1" applyAlignment="1">
      <alignment horizontal="left" indent="1"/>
    </xf>
    <xf numFmtId="165" fontId="1" fillId="0" borderId="11" xfId="0" applyNumberFormat="1" applyFont="1" applyBorder="1" applyAlignment="1">
      <alignment horizontal="right"/>
    </xf>
    <xf numFmtId="165" fontId="2" fillId="34" borderId="47" xfId="0" applyNumberFormat="1" applyFont="1" applyFill="1" applyBorder="1" applyAlignment="1">
      <alignment horizontal="right"/>
    </xf>
    <xf numFmtId="0" fontId="58" fillId="33" borderId="54" xfId="0" applyFont="1" applyFill="1" applyBorder="1" applyAlignment="1">
      <alignment horizontal="left" indent="1"/>
    </xf>
    <xf numFmtId="172" fontId="58" fillId="33" borderId="49" xfId="57" applyNumberFormat="1" applyFont="1" applyFill="1" applyBorder="1" applyAlignment="1">
      <alignment horizontal="right" indent="1"/>
    </xf>
    <xf numFmtId="0" fontId="2" fillId="33" borderId="49" xfId="0" applyFont="1" applyFill="1" applyBorder="1" applyAlignment="1">
      <alignment horizontal="center"/>
    </xf>
    <xf numFmtId="165" fontId="2" fillId="33" borderId="49" xfId="0" applyNumberFormat="1" applyFont="1" applyFill="1" applyBorder="1" applyAlignment="1">
      <alignment horizontal="right"/>
    </xf>
    <xf numFmtId="165" fontId="2" fillId="34" borderId="51" xfId="0" applyNumberFormat="1" applyFont="1" applyFill="1" applyBorder="1" applyAlignment="1">
      <alignment horizontal="right"/>
    </xf>
    <xf numFmtId="165" fontId="1" fillId="34" borderId="45" xfId="0" applyNumberFormat="1" applyFont="1" applyFill="1" applyBorder="1" applyAlignment="1">
      <alignment horizontal="right"/>
    </xf>
    <xf numFmtId="172" fontId="2" fillId="33" borderId="49" xfId="57" applyNumberFormat="1" applyFont="1" applyFill="1" applyBorder="1" applyAlignment="1">
      <alignment horizontal="center"/>
    </xf>
    <xf numFmtId="0" fontId="2" fillId="33" borderId="55" xfId="0" applyFont="1" applyFill="1" applyBorder="1" applyAlignment="1">
      <alignment/>
    </xf>
    <xf numFmtId="0" fontId="58" fillId="33" borderId="56" xfId="0" applyFont="1" applyFill="1" applyBorder="1" applyAlignment="1">
      <alignment wrapText="1"/>
    </xf>
    <xf numFmtId="0" fontId="58" fillId="33" borderId="56" xfId="0" applyFont="1" applyFill="1" applyBorder="1" applyAlignment="1">
      <alignment horizontal="center"/>
    </xf>
    <xf numFmtId="172" fontId="2" fillId="33" borderId="57" xfId="57" applyNumberFormat="1" applyFont="1" applyFill="1" applyBorder="1" applyAlignment="1">
      <alignment horizontal="center"/>
    </xf>
    <xf numFmtId="172" fontId="2" fillId="33" borderId="58" xfId="57" applyNumberFormat="1" applyFont="1" applyFill="1" applyBorder="1" applyAlignment="1">
      <alignment/>
    </xf>
    <xf numFmtId="0" fontId="58" fillId="34" borderId="49" xfId="0" applyFont="1" applyFill="1" applyBorder="1" applyAlignment="1">
      <alignment wrapText="1"/>
    </xf>
    <xf numFmtId="0" fontId="58" fillId="34" borderId="49" xfId="0" applyFont="1" applyFill="1" applyBorder="1" applyAlignment="1">
      <alignment horizontal="center"/>
    </xf>
    <xf numFmtId="172" fontId="2" fillId="34" borderId="49" xfId="57" applyNumberFormat="1" applyFont="1" applyFill="1" applyBorder="1" applyAlignment="1">
      <alignment horizontal="center"/>
    </xf>
    <xf numFmtId="172" fontId="2" fillId="34" borderId="51" xfId="57" applyNumberFormat="1" applyFont="1" applyFill="1" applyBorder="1" applyAlignment="1">
      <alignment/>
    </xf>
    <xf numFmtId="0" fontId="2" fillId="34" borderId="44" xfId="0" applyFont="1" applyFill="1" applyBorder="1" applyAlignment="1">
      <alignment horizontal="center"/>
    </xf>
    <xf numFmtId="0" fontId="58" fillId="0" borderId="52" xfId="0" applyFont="1" applyBorder="1" applyAlignment="1">
      <alignment horizontal="left" indent="1"/>
    </xf>
    <xf numFmtId="165" fontId="55" fillId="0" borderId="45" xfId="0" applyNumberFormat="1" applyFont="1" applyBorder="1" applyAlignment="1">
      <alignment horizontal="right"/>
    </xf>
    <xf numFmtId="0" fontId="2" fillId="33" borderId="32" xfId="0" applyFont="1" applyFill="1" applyBorder="1" applyAlignment="1">
      <alignment horizontal="left" indent="1"/>
    </xf>
    <xf numFmtId="0" fontId="2" fillId="33" borderId="33" xfId="0" applyFont="1" applyFill="1" applyBorder="1" applyAlignment="1">
      <alignment wrapText="1"/>
    </xf>
    <xf numFmtId="172" fontId="2" fillId="33" borderId="33" xfId="57" applyNumberFormat="1" applyFont="1" applyFill="1" applyBorder="1" applyAlignment="1">
      <alignment horizontal="right" indent="1"/>
    </xf>
    <xf numFmtId="172" fontId="2" fillId="33" borderId="33" xfId="57" applyNumberFormat="1" applyFont="1" applyFill="1" applyBorder="1" applyAlignment="1">
      <alignment horizontal="right"/>
    </xf>
    <xf numFmtId="165" fontId="2" fillId="33" borderId="33" xfId="0" applyNumberFormat="1" applyFont="1" applyFill="1" applyBorder="1" applyAlignment="1">
      <alignment horizontal="right"/>
    </xf>
    <xf numFmtId="165" fontId="2" fillId="33" borderId="44" xfId="0" applyNumberFormat="1" applyFont="1" applyFill="1" applyBorder="1" applyAlignment="1">
      <alignment horizontal="right"/>
    </xf>
    <xf numFmtId="0" fontId="1" fillId="0" borderId="52" xfId="0" applyFont="1" applyBorder="1" applyAlignment="1">
      <alignment horizontal="left" indent="1"/>
    </xf>
    <xf numFmtId="0" fontId="1" fillId="0" borderId="45" xfId="0" applyFont="1" applyBorder="1" applyAlignment="1">
      <alignment/>
    </xf>
    <xf numFmtId="0" fontId="1" fillId="0" borderId="45" xfId="0" applyFont="1" applyBorder="1" applyAlignment="1">
      <alignment horizontal="center"/>
    </xf>
    <xf numFmtId="172" fontId="1" fillId="0" borderId="45" xfId="57" applyNumberFormat="1" applyFont="1" applyBorder="1" applyAlignment="1">
      <alignment horizontal="right" indent="1"/>
    </xf>
    <xf numFmtId="172" fontId="1" fillId="0" borderId="45" xfId="57" applyNumberFormat="1" applyFont="1" applyBorder="1" applyAlignment="1">
      <alignment horizontal="right"/>
    </xf>
    <xf numFmtId="165" fontId="1" fillId="0" borderId="45" xfId="0" applyNumberFormat="1" applyFont="1" applyBorder="1" applyAlignment="1">
      <alignment horizontal="right"/>
    </xf>
    <xf numFmtId="0" fontId="58" fillId="0" borderId="53" xfId="0" applyFont="1" applyBorder="1" applyAlignment="1">
      <alignment/>
    </xf>
    <xf numFmtId="0" fontId="2" fillId="33" borderId="54" xfId="0" applyFont="1" applyFill="1" applyBorder="1" applyAlignment="1">
      <alignment/>
    </xf>
    <xf numFmtId="0" fontId="2" fillId="33" borderId="49" xfId="0" applyFont="1" applyFill="1" applyBorder="1" applyAlignment="1">
      <alignment/>
    </xf>
    <xf numFmtId="172" fontId="2" fillId="33" borderId="49" xfId="57" applyNumberFormat="1" applyFont="1" applyFill="1" applyBorder="1" applyAlignment="1">
      <alignment horizontal="right" indent="1"/>
    </xf>
    <xf numFmtId="172" fontId="2" fillId="33" borderId="49" xfId="57" applyNumberFormat="1" applyFont="1" applyFill="1" applyBorder="1" applyAlignment="1">
      <alignment horizontal="right"/>
    </xf>
    <xf numFmtId="0" fontId="1" fillId="0" borderId="45" xfId="0" applyFont="1" applyBorder="1" applyAlignment="1">
      <alignment wrapText="1"/>
    </xf>
    <xf numFmtId="0" fontId="59" fillId="0" borderId="53" xfId="0" applyFont="1" applyBorder="1" applyAlignment="1">
      <alignment/>
    </xf>
    <xf numFmtId="165" fontId="55" fillId="0" borderId="11" xfId="0" applyNumberFormat="1" applyFont="1" applyBorder="1" applyAlignment="1">
      <alignment horizontal="right"/>
    </xf>
    <xf numFmtId="165" fontId="58" fillId="34" borderId="47" xfId="0" applyNumberFormat="1" applyFont="1" applyFill="1" applyBorder="1" applyAlignment="1">
      <alignment horizontal="right"/>
    </xf>
    <xf numFmtId="0" fontId="2" fillId="33" borderId="49" xfId="0" applyFont="1" applyFill="1" applyBorder="1" applyAlignment="1">
      <alignment wrapText="1"/>
    </xf>
    <xf numFmtId="172" fontId="58" fillId="34" borderId="59" xfId="57" applyNumberFormat="1" applyFont="1" applyFill="1" applyBorder="1" applyAlignment="1">
      <alignment horizontal="right" indent="1"/>
    </xf>
    <xf numFmtId="172" fontId="58" fillId="34" borderId="59" xfId="57" applyNumberFormat="1" applyFont="1" applyFill="1" applyBorder="1" applyAlignment="1">
      <alignment horizontal="right"/>
    </xf>
    <xf numFmtId="0" fontId="58" fillId="34" borderId="59" xfId="0" applyFont="1" applyFill="1" applyBorder="1" applyAlignment="1">
      <alignment horizontal="center"/>
    </xf>
    <xf numFmtId="165" fontId="58" fillId="34" borderId="59" xfId="0" applyNumberFormat="1" applyFont="1" applyFill="1" applyBorder="1" applyAlignment="1">
      <alignment horizontal="right"/>
    </xf>
    <xf numFmtId="172" fontId="2" fillId="34" borderId="59" xfId="57" applyNumberFormat="1" applyFont="1" applyFill="1" applyBorder="1" applyAlignment="1">
      <alignment horizontal="center"/>
    </xf>
    <xf numFmtId="172" fontId="2" fillId="33" borderId="60" xfId="57" applyNumberFormat="1" applyFont="1" applyFill="1" applyBorder="1" applyAlignment="1">
      <alignment horizontal="center"/>
    </xf>
    <xf numFmtId="0" fontId="58" fillId="33" borderId="48" xfId="0" applyFont="1" applyFill="1" applyBorder="1" applyAlignment="1">
      <alignment horizontal="center"/>
    </xf>
    <xf numFmtId="172" fontId="2" fillId="33" borderId="51" xfId="57" applyNumberFormat="1" applyFont="1" applyFill="1" applyBorder="1" applyAlignment="1">
      <alignment horizontal="center"/>
    </xf>
    <xf numFmtId="0" fontId="2" fillId="34" borderId="48" xfId="0" applyFont="1" applyFill="1" applyBorder="1" applyAlignment="1">
      <alignment/>
    </xf>
    <xf numFmtId="0" fontId="2" fillId="35" borderId="61" xfId="0" applyFont="1" applyFill="1" applyBorder="1" applyAlignment="1">
      <alignment horizontal="center"/>
    </xf>
    <xf numFmtId="0" fontId="2" fillId="0" borderId="62" xfId="0" applyFont="1" applyBorder="1" applyAlignment="1">
      <alignment/>
    </xf>
    <xf numFmtId="0" fontId="55" fillId="0" borderId="63" xfId="0" applyFont="1" applyBorder="1" applyAlignment="1">
      <alignment horizontal="left" indent="1"/>
    </xf>
    <xf numFmtId="0" fontId="1" fillId="0" borderId="64" xfId="0" applyFont="1" applyBorder="1" applyAlignment="1">
      <alignment horizontal="left" indent="1"/>
    </xf>
    <xf numFmtId="0" fontId="55" fillId="0" borderId="65" xfId="0" applyFont="1" applyBorder="1" applyAlignment="1">
      <alignment horizontal="left" indent="1"/>
    </xf>
    <xf numFmtId="0" fontId="55" fillId="0" borderId="64" xfId="0" applyFont="1" applyBorder="1" applyAlignment="1">
      <alignment horizontal="left" indent="1"/>
    </xf>
    <xf numFmtId="0" fontId="55" fillId="0" borderId="66" xfId="0" applyFont="1" applyBorder="1" applyAlignment="1">
      <alignment horizontal="left" indent="1"/>
    </xf>
    <xf numFmtId="0" fontId="58" fillId="33" borderId="54" xfId="0" applyFont="1" applyFill="1" applyBorder="1" applyAlignment="1">
      <alignment/>
    </xf>
    <xf numFmtId="0" fontId="58" fillId="0" borderId="65" xfId="0" applyFont="1" applyBorder="1" applyAlignment="1">
      <alignment/>
    </xf>
    <xf numFmtId="0" fontId="55" fillId="0" borderId="67" xfId="0" applyFont="1" applyBorder="1" applyAlignment="1">
      <alignment horizontal="left" indent="1"/>
    </xf>
    <xf numFmtId="0" fontId="55" fillId="0" borderId="68" xfId="0" applyFont="1" applyBorder="1" applyAlignment="1">
      <alignment horizontal="left" indent="1"/>
    </xf>
    <xf numFmtId="0" fontId="55" fillId="0" borderId="69" xfId="0" applyFont="1" applyBorder="1" applyAlignment="1">
      <alignment horizontal="left" indent="1"/>
    </xf>
    <xf numFmtId="0" fontId="1" fillId="0" borderId="68" xfId="0" applyFont="1" applyBorder="1" applyAlignment="1">
      <alignment horizontal="left" indent="1"/>
    </xf>
    <xf numFmtId="0" fontId="58" fillId="0" borderId="67" xfId="0" applyFont="1" applyBorder="1" applyAlignment="1">
      <alignment/>
    </xf>
    <xf numFmtId="0" fontId="58" fillId="0" borderId="65" xfId="0" applyFont="1" applyBorder="1" applyAlignment="1">
      <alignment horizontal="left" indent="1"/>
    </xf>
    <xf numFmtId="0" fontId="55" fillId="0" borderId="70" xfId="0" applyFont="1" applyBorder="1" applyAlignment="1">
      <alignment horizontal="left" indent="1"/>
    </xf>
    <xf numFmtId="0" fontId="55" fillId="0" borderId="53" xfId="0" applyFont="1" applyBorder="1" applyAlignment="1">
      <alignment horizontal="left" indent="1"/>
    </xf>
    <xf numFmtId="0" fontId="2" fillId="0" borderId="67" xfId="0" applyFont="1" applyBorder="1" applyAlignment="1">
      <alignment/>
    </xf>
    <xf numFmtId="0" fontId="1" fillId="0" borderId="66" xfId="0" applyFont="1" applyBorder="1" applyAlignment="1">
      <alignment horizontal="left" indent="1"/>
    </xf>
    <xf numFmtId="0" fontId="58" fillId="0" borderId="69" xfId="0" applyFont="1" applyBorder="1" applyAlignment="1">
      <alignment horizontal="left" indent="1"/>
    </xf>
    <xf numFmtId="0" fontId="58" fillId="0" borderId="71" xfId="0" applyFont="1" applyBorder="1" applyAlignment="1">
      <alignment horizontal="left" indent="1"/>
    </xf>
    <xf numFmtId="0" fontId="58" fillId="33" borderId="55" xfId="0" applyFont="1" applyFill="1" applyBorder="1" applyAlignment="1">
      <alignment horizontal="left" indent="1"/>
    </xf>
    <xf numFmtId="0" fontId="58" fillId="34" borderId="54" xfId="0" applyFont="1" applyFill="1" applyBorder="1" applyAlignment="1">
      <alignment horizontal="left" indent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AB716"/>
  <sheetViews>
    <sheetView tabSelected="1" view="pageLayout" zoomScaleNormal="120" workbookViewId="0" topLeftCell="A1">
      <selection activeCell="AB33" sqref="B33:AB33"/>
    </sheetView>
  </sheetViews>
  <sheetFormatPr defaultColWidth="9.140625" defaultRowHeight="12.75"/>
  <cols>
    <col min="1" max="1" width="9.140625" style="1" customWidth="1"/>
    <col min="2" max="2" width="9.140625" style="2" customWidth="1"/>
    <col min="3" max="3" width="16.57421875" style="1" customWidth="1"/>
    <col min="4" max="5" width="9.140625" style="1" customWidth="1"/>
    <col min="6" max="6" width="9.8515625" style="1" customWidth="1"/>
    <col min="7" max="7" width="10.28125" style="1" customWidth="1"/>
    <col min="8" max="10" width="9.140625" style="1" customWidth="1"/>
    <col min="11" max="11" width="13.421875" style="60" customWidth="1"/>
    <col min="12" max="12" width="10.7109375" style="148" bestFit="1" customWidth="1"/>
    <col min="13" max="14" width="9.28125" style="148" bestFit="1" customWidth="1"/>
    <col min="15" max="16" width="9.8515625" style="148" bestFit="1" customWidth="1"/>
    <col min="17" max="19" width="9.28125" style="148" bestFit="1" customWidth="1"/>
    <col min="20" max="20" width="9.8515625" style="148" bestFit="1" customWidth="1"/>
    <col min="21" max="21" width="9.28125" style="148" bestFit="1" customWidth="1"/>
    <col min="22" max="22" width="10.7109375" style="148" bestFit="1" customWidth="1"/>
    <col min="23" max="24" width="9.28125" style="148" bestFit="1" customWidth="1"/>
    <col min="25" max="25" width="9.8515625" style="148" bestFit="1" customWidth="1"/>
    <col min="26" max="26" width="9.28125" style="148" bestFit="1" customWidth="1"/>
    <col min="27" max="27" width="13.00390625" style="151" customWidth="1"/>
    <col min="28" max="28" width="13.140625" style="152" customWidth="1"/>
    <col min="29" max="16384" width="9.140625" style="1" customWidth="1"/>
  </cols>
  <sheetData>
    <row r="1" spans="2:28" s="2" customFormat="1" ht="33.75">
      <c r="B1" s="107" t="s">
        <v>0</v>
      </c>
      <c r="C1" s="108" t="s">
        <v>1</v>
      </c>
      <c r="D1" s="109" t="s">
        <v>10</v>
      </c>
      <c r="E1" s="242" t="s">
        <v>9</v>
      </c>
      <c r="F1" s="138" t="s">
        <v>14</v>
      </c>
      <c r="G1" s="138" t="s">
        <v>33</v>
      </c>
      <c r="H1" s="139" t="s">
        <v>8</v>
      </c>
      <c r="I1" s="139" t="s">
        <v>13</v>
      </c>
      <c r="J1" s="139" t="s">
        <v>68</v>
      </c>
      <c r="K1" s="140" t="s">
        <v>79</v>
      </c>
      <c r="L1" s="142">
        <v>2032</v>
      </c>
      <c r="M1" s="142">
        <v>2033</v>
      </c>
      <c r="N1" s="142">
        <v>2034</v>
      </c>
      <c r="O1" s="142">
        <v>2035</v>
      </c>
      <c r="P1" s="142">
        <v>2036</v>
      </c>
      <c r="Q1" s="142">
        <v>2037</v>
      </c>
      <c r="R1" s="142">
        <v>2038</v>
      </c>
      <c r="S1" s="142">
        <v>2039</v>
      </c>
      <c r="T1" s="142">
        <v>2040</v>
      </c>
      <c r="U1" s="142">
        <v>2041</v>
      </c>
      <c r="V1" s="142">
        <v>2042</v>
      </c>
      <c r="W1" s="142">
        <v>2043</v>
      </c>
      <c r="X1" s="142">
        <v>2044</v>
      </c>
      <c r="Y1" s="142">
        <v>2045</v>
      </c>
      <c r="Z1" s="142">
        <v>2046</v>
      </c>
      <c r="AA1" s="143" t="s">
        <v>80</v>
      </c>
      <c r="AB1" s="144" t="s">
        <v>81</v>
      </c>
    </row>
    <row r="2" spans="2:28" ht="11.25">
      <c r="B2" s="243" t="s">
        <v>2</v>
      </c>
      <c r="C2" s="3"/>
      <c r="D2" s="4"/>
      <c r="E2" s="13"/>
      <c r="F2" s="100"/>
      <c r="G2" s="100"/>
      <c r="H2" s="99"/>
      <c r="I2" s="99"/>
      <c r="J2" s="99"/>
      <c r="K2" s="136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6"/>
      <c r="AB2" s="147"/>
    </row>
    <row r="3" spans="2:28" ht="33.75">
      <c r="B3" s="244"/>
      <c r="C3" s="18" t="s">
        <v>16</v>
      </c>
      <c r="D3" s="19">
        <v>1</v>
      </c>
      <c r="E3" s="20" t="s">
        <v>12</v>
      </c>
      <c r="F3" s="94">
        <v>2000</v>
      </c>
      <c r="G3" s="95">
        <f aca="true" t="shared" si="0" ref="G3:G16">D3*F3</f>
        <v>2000</v>
      </c>
      <c r="H3" s="93">
        <v>1</v>
      </c>
      <c r="I3" s="93">
        <v>2032</v>
      </c>
      <c r="J3" s="93"/>
      <c r="K3" s="137">
        <v>28000</v>
      </c>
      <c r="L3" s="145">
        <v>2000</v>
      </c>
      <c r="M3" s="145">
        <v>2000</v>
      </c>
      <c r="N3" s="145">
        <v>2000</v>
      </c>
      <c r="O3" s="145">
        <v>2000</v>
      </c>
      <c r="P3" s="145">
        <v>2000</v>
      </c>
      <c r="Q3" s="145">
        <v>2000</v>
      </c>
      <c r="R3" s="145">
        <v>2000</v>
      </c>
      <c r="S3" s="145">
        <v>2000</v>
      </c>
      <c r="T3" s="145">
        <v>2000</v>
      </c>
      <c r="U3" s="145">
        <v>2000</v>
      </c>
      <c r="V3" s="145">
        <v>2000</v>
      </c>
      <c r="W3" s="145">
        <v>2000</v>
      </c>
      <c r="X3" s="145">
        <v>2000</v>
      </c>
      <c r="Y3" s="145">
        <v>2000</v>
      </c>
      <c r="Z3" s="145">
        <v>2000</v>
      </c>
      <c r="AA3" s="146">
        <f>L3+M3+N3+O3+P3+Q3+R3+S3+T3+U3+V3+W3+X3+Y3+Z3</f>
        <v>30000</v>
      </c>
      <c r="AB3" s="147">
        <f>K3+AA3</f>
        <v>58000</v>
      </c>
    </row>
    <row r="4" spans="2:28" ht="22.5">
      <c r="B4" s="245"/>
      <c r="C4" s="11" t="s">
        <v>82</v>
      </c>
      <c r="D4" s="12">
        <v>30</v>
      </c>
      <c r="E4" s="40" t="s">
        <v>15</v>
      </c>
      <c r="F4" s="90">
        <v>2100</v>
      </c>
      <c r="G4" s="100">
        <f t="shared" si="0"/>
        <v>63000</v>
      </c>
      <c r="H4" s="99">
        <v>5</v>
      </c>
      <c r="I4" s="99">
        <v>2035</v>
      </c>
      <c r="J4" s="99"/>
      <c r="K4" s="136">
        <v>6300</v>
      </c>
      <c r="L4" s="145"/>
      <c r="M4" s="145"/>
      <c r="N4" s="145"/>
      <c r="O4" s="145">
        <v>2100</v>
      </c>
      <c r="P4" s="145"/>
      <c r="Q4" s="145"/>
      <c r="R4" s="145"/>
      <c r="S4" s="145"/>
      <c r="T4" s="145">
        <v>2100</v>
      </c>
      <c r="U4" s="145"/>
      <c r="V4" s="145"/>
      <c r="W4" s="145"/>
      <c r="X4" s="145"/>
      <c r="Y4" s="145">
        <v>2100</v>
      </c>
      <c r="Z4" s="145"/>
      <c r="AA4" s="146">
        <f aca="true" t="shared" si="1" ref="AA4:AA54">L4+M4+N4+O4+P4+Q4+R4+S4+T4+U4+V4+W4+X4+Y4+Z4</f>
        <v>6300</v>
      </c>
      <c r="AB4" s="147">
        <f aca="true" t="shared" si="2" ref="AB4:AB55">K4+AA4</f>
        <v>12600</v>
      </c>
    </row>
    <row r="5" spans="2:28" ht="11.25">
      <c r="B5" s="246" t="s">
        <v>3</v>
      </c>
      <c r="C5" s="22"/>
      <c r="D5" s="23"/>
      <c r="E5" s="40" t="s">
        <v>15</v>
      </c>
      <c r="F5" s="94"/>
      <c r="G5" s="95">
        <f t="shared" si="0"/>
        <v>0</v>
      </c>
      <c r="H5" s="93"/>
      <c r="I5" s="93"/>
      <c r="J5" s="93"/>
      <c r="K5" s="137">
        <v>0</v>
      </c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6">
        <f t="shared" si="1"/>
        <v>0</v>
      </c>
      <c r="AB5" s="147">
        <f t="shared" si="2"/>
        <v>0</v>
      </c>
    </row>
    <row r="6" spans="2:28" ht="22.5">
      <c r="B6" s="244"/>
      <c r="C6" s="18" t="s">
        <v>17</v>
      </c>
      <c r="D6" s="19">
        <v>500</v>
      </c>
      <c r="E6" s="20" t="s">
        <v>18</v>
      </c>
      <c r="F6" s="94">
        <v>6</v>
      </c>
      <c r="G6" s="95">
        <f t="shared" si="0"/>
        <v>3000</v>
      </c>
      <c r="H6" s="93">
        <v>1</v>
      </c>
      <c r="I6" s="93">
        <v>2032</v>
      </c>
      <c r="J6" s="93"/>
      <c r="K6" s="137">
        <v>45000</v>
      </c>
      <c r="L6" s="145">
        <v>3000</v>
      </c>
      <c r="M6" s="145">
        <v>3000</v>
      </c>
      <c r="N6" s="145">
        <v>3000</v>
      </c>
      <c r="O6" s="145">
        <v>3000</v>
      </c>
      <c r="P6" s="145">
        <v>3000</v>
      </c>
      <c r="Q6" s="145">
        <v>3000</v>
      </c>
      <c r="R6" s="145">
        <v>3000</v>
      </c>
      <c r="S6" s="145">
        <v>3000</v>
      </c>
      <c r="T6" s="145">
        <v>3000</v>
      </c>
      <c r="U6" s="145">
        <v>3000</v>
      </c>
      <c r="V6" s="145">
        <v>3000</v>
      </c>
      <c r="W6" s="145">
        <v>3000</v>
      </c>
      <c r="X6" s="145">
        <v>3000</v>
      </c>
      <c r="Y6" s="145">
        <v>3000</v>
      </c>
      <c r="Z6" s="145">
        <v>3000</v>
      </c>
      <c r="AA6" s="146">
        <f t="shared" si="1"/>
        <v>45000</v>
      </c>
      <c r="AB6" s="147">
        <f t="shared" si="2"/>
        <v>90000</v>
      </c>
    </row>
    <row r="7" spans="2:28" ht="22.5">
      <c r="B7" s="247"/>
      <c r="C7" s="26" t="s">
        <v>19</v>
      </c>
      <c r="D7" s="17">
        <v>16</v>
      </c>
      <c r="E7" s="133" t="s">
        <v>15</v>
      </c>
      <c r="F7" s="94">
        <v>600</v>
      </c>
      <c r="G7" s="95">
        <f t="shared" si="0"/>
        <v>9600</v>
      </c>
      <c r="H7" s="93" t="s">
        <v>32</v>
      </c>
      <c r="I7" s="93">
        <v>2017</v>
      </c>
      <c r="J7" s="93"/>
      <c r="K7" s="137">
        <v>9600</v>
      </c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6">
        <f t="shared" si="1"/>
        <v>0</v>
      </c>
      <c r="AB7" s="147">
        <f t="shared" si="2"/>
        <v>9600</v>
      </c>
    </row>
    <row r="8" spans="2:28" ht="22.5">
      <c r="B8" s="246"/>
      <c r="C8" s="28" t="s">
        <v>20</v>
      </c>
      <c r="D8" s="27">
        <v>20</v>
      </c>
      <c r="E8" s="53" t="s">
        <v>21</v>
      </c>
      <c r="F8" s="94">
        <v>600</v>
      </c>
      <c r="G8" s="95">
        <f t="shared" si="0"/>
        <v>12000</v>
      </c>
      <c r="H8" s="93">
        <v>8</v>
      </c>
      <c r="I8" s="93">
        <v>2036</v>
      </c>
      <c r="J8" s="93"/>
      <c r="K8" s="137">
        <v>24000</v>
      </c>
      <c r="L8" s="145"/>
      <c r="M8" s="145"/>
      <c r="N8" s="145"/>
      <c r="O8" s="145"/>
      <c r="P8" s="145">
        <v>12000</v>
      </c>
      <c r="Q8" s="145"/>
      <c r="R8" s="145"/>
      <c r="S8" s="145"/>
      <c r="T8" s="145"/>
      <c r="U8" s="145"/>
      <c r="V8" s="145"/>
      <c r="W8" s="145"/>
      <c r="X8" s="145">
        <v>12000</v>
      </c>
      <c r="Y8" s="145"/>
      <c r="Z8" s="145"/>
      <c r="AA8" s="146">
        <f t="shared" si="1"/>
        <v>24000</v>
      </c>
      <c r="AB8" s="147">
        <f t="shared" si="2"/>
        <v>48000</v>
      </c>
    </row>
    <row r="9" spans="2:28" ht="22.5">
      <c r="B9" s="244"/>
      <c r="C9" s="18" t="s">
        <v>22</v>
      </c>
      <c r="D9" s="19">
        <v>500</v>
      </c>
      <c r="E9" s="25" t="s">
        <v>21</v>
      </c>
      <c r="F9" s="94">
        <v>2000</v>
      </c>
      <c r="G9" s="95">
        <f t="shared" si="0"/>
        <v>1000000</v>
      </c>
      <c r="H9" s="93">
        <v>30</v>
      </c>
      <c r="I9" s="98">
        <v>2059</v>
      </c>
      <c r="J9" s="93"/>
      <c r="K9" s="137">
        <v>1000000</v>
      </c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6">
        <f t="shared" si="1"/>
        <v>0</v>
      </c>
      <c r="AB9" s="147">
        <f t="shared" si="2"/>
        <v>1000000</v>
      </c>
    </row>
    <row r="10" spans="2:28" ht="22.5">
      <c r="B10" s="244" t="s">
        <v>23</v>
      </c>
      <c r="C10" s="18" t="s">
        <v>24</v>
      </c>
      <c r="D10" s="19">
        <v>1</v>
      </c>
      <c r="E10" s="20" t="s">
        <v>12</v>
      </c>
      <c r="F10" s="94">
        <v>3000</v>
      </c>
      <c r="G10" s="95">
        <f t="shared" si="0"/>
        <v>3000</v>
      </c>
      <c r="H10" s="93">
        <v>1</v>
      </c>
      <c r="I10" s="93">
        <v>2032</v>
      </c>
      <c r="J10" s="93"/>
      <c r="K10" s="137">
        <v>45000</v>
      </c>
      <c r="L10" s="145">
        <v>3000</v>
      </c>
      <c r="M10" s="145">
        <v>3000</v>
      </c>
      <c r="N10" s="145">
        <v>3000</v>
      </c>
      <c r="O10" s="145">
        <v>3000</v>
      </c>
      <c r="P10" s="145">
        <v>3000</v>
      </c>
      <c r="Q10" s="145">
        <v>3000</v>
      </c>
      <c r="R10" s="145">
        <v>3000</v>
      </c>
      <c r="S10" s="145">
        <v>3000</v>
      </c>
      <c r="T10" s="145">
        <v>3000</v>
      </c>
      <c r="U10" s="145">
        <v>3000</v>
      </c>
      <c r="V10" s="145">
        <v>3000</v>
      </c>
      <c r="W10" s="145">
        <v>3000</v>
      </c>
      <c r="X10" s="145">
        <v>3000</v>
      </c>
      <c r="Y10" s="145">
        <v>3000</v>
      </c>
      <c r="Z10" s="145">
        <v>3000</v>
      </c>
      <c r="AA10" s="146">
        <f t="shared" si="1"/>
        <v>45000</v>
      </c>
      <c r="AB10" s="147">
        <f t="shared" si="2"/>
        <v>90000</v>
      </c>
    </row>
    <row r="11" spans="2:28" ht="22.5">
      <c r="B11" s="244"/>
      <c r="C11" s="18" t="s">
        <v>25</v>
      </c>
      <c r="D11" s="19">
        <v>1</v>
      </c>
      <c r="E11" s="20" t="s">
        <v>12</v>
      </c>
      <c r="F11" s="94">
        <v>12000</v>
      </c>
      <c r="G11" s="95">
        <f t="shared" si="0"/>
        <v>12000</v>
      </c>
      <c r="H11" s="93">
        <v>5</v>
      </c>
      <c r="I11" s="93">
        <v>2035</v>
      </c>
      <c r="J11" s="93"/>
      <c r="K11" s="137">
        <v>36000</v>
      </c>
      <c r="L11" s="145"/>
      <c r="M11" s="145"/>
      <c r="N11" s="145"/>
      <c r="O11" s="145">
        <v>12000</v>
      </c>
      <c r="P11" s="145"/>
      <c r="Q11" s="145"/>
      <c r="R11" s="145"/>
      <c r="S11" s="145"/>
      <c r="T11" s="145">
        <v>12000</v>
      </c>
      <c r="U11" s="145"/>
      <c r="V11" s="145"/>
      <c r="W11" s="145"/>
      <c r="X11" s="145"/>
      <c r="Y11" s="145">
        <v>12000</v>
      </c>
      <c r="Z11" s="145"/>
      <c r="AA11" s="146">
        <f t="shared" si="1"/>
        <v>36000</v>
      </c>
      <c r="AB11" s="147">
        <f t="shared" si="2"/>
        <v>72000</v>
      </c>
    </row>
    <row r="12" spans="2:28" ht="22.5">
      <c r="B12" s="244" t="s">
        <v>26</v>
      </c>
      <c r="C12" s="18" t="s">
        <v>27</v>
      </c>
      <c r="D12" s="19">
        <v>2</v>
      </c>
      <c r="E12" s="20" t="s">
        <v>12</v>
      </c>
      <c r="F12" s="94">
        <v>60000</v>
      </c>
      <c r="G12" s="95">
        <f t="shared" si="0"/>
        <v>120000</v>
      </c>
      <c r="H12" s="93" t="s">
        <v>30</v>
      </c>
      <c r="I12" s="93">
        <v>2017</v>
      </c>
      <c r="J12" s="93"/>
      <c r="K12" s="137">
        <v>120000</v>
      </c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6">
        <f t="shared" si="1"/>
        <v>0</v>
      </c>
      <c r="AB12" s="147">
        <f t="shared" si="2"/>
        <v>120000</v>
      </c>
    </row>
    <row r="13" spans="2:28" ht="22.5">
      <c r="B13" s="247"/>
      <c r="C13" s="33" t="s">
        <v>28</v>
      </c>
      <c r="D13" s="32">
        <v>174</v>
      </c>
      <c r="E13" s="48" t="s">
        <v>18</v>
      </c>
      <c r="F13" s="94">
        <v>3450</v>
      </c>
      <c r="G13" s="95">
        <f t="shared" si="0"/>
        <v>600300</v>
      </c>
      <c r="H13" s="93">
        <v>30</v>
      </c>
      <c r="I13" s="98">
        <v>2047</v>
      </c>
      <c r="J13" s="93"/>
      <c r="K13" s="137">
        <v>600300</v>
      </c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6">
        <f t="shared" si="1"/>
        <v>0</v>
      </c>
      <c r="AB13" s="147">
        <f t="shared" si="2"/>
        <v>600300</v>
      </c>
    </row>
    <row r="14" spans="2:28" ht="33.75">
      <c r="B14" s="246"/>
      <c r="C14" s="22" t="s">
        <v>29</v>
      </c>
      <c r="D14" s="23">
        <v>400</v>
      </c>
      <c r="E14" s="25" t="s">
        <v>18</v>
      </c>
      <c r="F14" s="94">
        <v>40</v>
      </c>
      <c r="G14" s="95">
        <f t="shared" si="0"/>
        <v>16000</v>
      </c>
      <c r="H14" s="93">
        <v>4</v>
      </c>
      <c r="I14" s="93">
        <v>2035</v>
      </c>
      <c r="J14" s="93"/>
      <c r="K14" s="137">
        <v>64000</v>
      </c>
      <c r="L14" s="145"/>
      <c r="M14" s="145"/>
      <c r="N14" s="145"/>
      <c r="O14" s="145">
        <v>16000</v>
      </c>
      <c r="P14" s="145"/>
      <c r="Q14" s="145"/>
      <c r="R14" s="145"/>
      <c r="S14" s="145"/>
      <c r="T14" s="145">
        <v>16000</v>
      </c>
      <c r="U14" s="145"/>
      <c r="V14" s="145"/>
      <c r="W14" s="145"/>
      <c r="X14" s="145"/>
      <c r="Y14" s="145">
        <v>16000</v>
      </c>
      <c r="Z14" s="145"/>
      <c r="AA14" s="146">
        <f t="shared" si="1"/>
        <v>48000</v>
      </c>
      <c r="AB14" s="147">
        <f t="shared" si="2"/>
        <v>112000</v>
      </c>
    </row>
    <row r="15" spans="2:28" ht="23.25" thickBot="1">
      <c r="B15" s="248"/>
      <c r="C15" s="54" t="s">
        <v>31</v>
      </c>
      <c r="D15" s="55">
        <v>100</v>
      </c>
      <c r="E15" s="56" t="s">
        <v>18</v>
      </c>
      <c r="F15" s="94">
        <v>1500</v>
      </c>
      <c r="G15" s="95">
        <f t="shared" si="0"/>
        <v>150000</v>
      </c>
      <c r="H15" s="93">
        <v>10</v>
      </c>
      <c r="I15" s="93">
        <v>2022</v>
      </c>
      <c r="J15" s="93"/>
      <c r="K15" s="137">
        <v>150000</v>
      </c>
      <c r="L15" s="145">
        <v>150000</v>
      </c>
      <c r="M15" s="145"/>
      <c r="N15" s="145"/>
      <c r="O15" s="145"/>
      <c r="P15" s="145"/>
      <c r="Q15" s="145"/>
      <c r="R15" s="165"/>
      <c r="S15" s="165"/>
      <c r="T15" s="165"/>
      <c r="U15" s="165"/>
      <c r="V15" s="165">
        <v>150000</v>
      </c>
      <c r="W15" s="165"/>
      <c r="X15" s="165"/>
      <c r="Y15" s="165"/>
      <c r="Z15" s="165"/>
      <c r="AA15" s="166">
        <f t="shared" si="1"/>
        <v>300000</v>
      </c>
      <c r="AB15" s="167">
        <f t="shared" si="2"/>
        <v>450000</v>
      </c>
    </row>
    <row r="16" spans="1:28" s="61" customFormat="1" ht="12" thickBot="1">
      <c r="A16" s="171"/>
      <c r="B16" s="249" t="s">
        <v>69</v>
      </c>
      <c r="C16" s="173"/>
      <c r="D16" s="174"/>
      <c r="E16" s="175"/>
      <c r="F16" s="105"/>
      <c r="G16" s="106">
        <f t="shared" si="0"/>
        <v>0</v>
      </c>
      <c r="H16" s="104"/>
      <c r="I16" s="104"/>
      <c r="J16" s="104"/>
      <c r="K16" s="153">
        <f>SUM(K3:K15)</f>
        <v>2128200</v>
      </c>
      <c r="L16" s="146">
        <f>SUM(L3:L15)</f>
        <v>158000</v>
      </c>
      <c r="M16" s="146">
        <f aca="true" t="shared" si="3" ref="M16:Z16">SUM(M3:M15)</f>
        <v>8000</v>
      </c>
      <c r="N16" s="146">
        <f t="shared" si="3"/>
        <v>8000</v>
      </c>
      <c r="O16" s="146">
        <f t="shared" si="3"/>
        <v>38100</v>
      </c>
      <c r="P16" s="146">
        <f t="shared" si="3"/>
        <v>20000</v>
      </c>
      <c r="Q16" s="146">
        <f t="shared" si="3"/>
        <v>8000</v>
      </c>
      <c r="R16" s="178">
        <f t="shared" si="3"/>
        <v>8000</v>
      </c>
      <c r="S16" s="178">
        <f t="shared" si="3"/>
        <v>8000</v>
      </c>
      <c r="T16" s="178">
        <f t="shared" si="3"/>
        <v>38100</v>
      </c>
      <c r="U16" s="178">
        <f t="shared" si="3"/>
        <v>8000</v>
      </c>
      <c r="V16" s="178">
        <f t="shared" si="3"/>
        <v>158000</v>
      </c>
      <c r="W16" s="178">
        <f t="shared" si="3"/>
        <v>8000</v>
      </c>
      <c r="X16" s="178">
        <f t="shared" si="3"/>
        <v>20000</v>
      </c>
      <c r="Y16" s="178">
        <f t="shared" si="3"/>
        <v>38100</v>
      </c>
      <c r="Z16" s="178">
        <f t="shared" si="3"/>
        <v>8000</v>
      </c>
      <c r="AA16" s="178">
        <f>SUM(AA3:AA15)</f>
        <v>534300</v>
      </c>
      <c r="AB16" s="179">
        <f t="shared" si="2"/>
        <v>2662500</v>
      </c>
    </row>
    <row r="17" spans="2:28" ht="11.25">
      <c r="B17" s="250" t="s">
        <v>4</v>
      </c>
      <c r="C17" s="22"/>
      <c r="D17" s="23"/>
      <c r="E17" s="25"/>
      <c r="F17" s="94"/>
      <c r="G17" s="95"/>
      <c r="H17" s="93"/>
      <c r="I17" s="93"/>
      <c r="J17" s="93"/>
      <c r="K17" s="137">
        <v>0</v>
      </c>
      <c r="L17" s="145"/>
      <c r="M17" s="145"/>
      <c r="N17" s="145"/>
      <c r="O17" s="145"/>
      <c r="P17" s="145"/>
      <c r="Q17" s="145"/>
      <c r="R17" s="168"/>
      <c r="S17" s="168"/>
      <c r="T17" s="168"/>
      <c r="U17" s="168"/>
      <c r="V17" s="168"/>
      <c r="W17" s="168"/>
      <c r="X17" s="168"/>
      <c r="Y17" s="168"/>
      <c r="Z17" s="168"/>
      <c r="AA17" s="169">
        <f t="shared" si="1"/>
        <v>0</v>
      </c>
      <c r="AB17" s="170">
        <f t="shared" si="2"/>
        <v>0</v>
      </c>
    </row>
    <row r="18" spans="2:28" ht="56.25">
      <c r="B18" s="244" t="s">
        <v>34</v>
      </c>
      <c r="C18" s="18" t="s">
        <v>43</v>
      </c>
      <c r="D18" s="37">
        <v>3300</v>
      </c>
      <c r="E18" s="133" t="s">
        <v>15</v>
      </c>
      <c r="F18" s="94">
        <v>375</v>
      </c>
      <c r="G18" s="95">
        <f aca="true" t="shared" si="4" ref="G18:G48">D18*F18</f>
        <v>1237500</v>
      </c>
      <c r="H18" s="93">
        <v>25</v>
      </c>
      <c r="I18" s="98">
        <v>2055</v>
      </c>
      <c r="J18" s="93"/>
      <c r="K18" s="137">
        <v>1237500</v>
      </c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6">
        <f t="shared" si="1"/>
        <v>0</v>
      </c>
      <c r="AB18" s="147">
        <f t="shared" si="2"/>
        <v>1237500</v>
      </c>
    </row>
    <row r="19" spans="2:28" ht="22.5">
      <c r="B19" s="251"/>
      <c r="C19" s="38" t="s">
        <v>44</v>
      </c>
      <c r="D19" s="39">
        <v>1</v>
      </c>
      <c r="E19" s="133" t="s">
        <v>12</v>
      </c>
      <c r="F19" s="94">
        <v>6000</v>
      </c>
      <c r="G19" s="95">
        <f t="shared" si="4"/>
        <v>6000</v>
      </c>
      <c r="H19" s="93">
        <v>5</v>
      </c>
      <c r="I19" s="93">
        <v>2035</v>
      </c>
      <c r="J19" s="93"/>
      <c r="K19" s="137">
        <v>18000</v>
      </c>
      <c r="L19" s="145"/>
      <c r="M19" s="145"/>
      <c r="N19" s="145"/>
      <c r="O19" s="145">
        <v>6000</v>
      </c>
      <c r="P19" s="145"/>
      <c r="Q19" s="145"/>
      <c r="R19" s="145"/>
      <c r="S19" s="145"/>
      <c r="T19" s="145">
        <v>6000</v>
      </c>
      <c r="U19" s="145"/>
      <c r="V19" s="145"/>
      <c r="W19" s="145"/>
      <c r="X19" s="145"/>
      <c r="Y19" s="145">
        <v>6000</v>
      </c>
      <c r="Z19" s="145"/>
      <c r="AA19" s="146">
        <f t="shared" si="1"/>
        <v>18000</v>
      </c>
      <c r="AB19" s="147">
        <f t="shared" si="2"/>
        <v>36000</v>
      </c>
    </row>
    <row r="20" spans="2:28" ht="22.5">
      <c r="B20" s="252" t="s">
        <v>35</v>
      </c>
      <c r="C20" s="41" t="s">
        <v>45</v>
      </c>
      <c r="D20" s="42">
        <v>48</v>
      </c>
      <c r="E20" s="133" t="s">
        <v>12</v>
      </c>
      <c r="F20" s="94">
        <v>11000</v>
      </c>
      <c r="G20" s="95">
        <f t="shared" si="4"/>
        <v>528000</v>
      </c>
      <c r="H20" s="93">
        <v>25</v>
      </c>
      <c r="I20" s="98">
        <v>2047</v>
      </c>
      <c r="J20" s="93"/>
      <c r="K20" s="137">
        <v>1440000</v>
      </c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6">
        <f t="shared" si="1"/>
        <v>0</v>
      </c>
      <c r="AB20" s="147">
        <f t="shared" si="2"/>
        <v>1440000</v>
      </c>
    </row>
    <row r="21" spans="2:28" ht="11.25">
      <c r="B21" s="252"/>
      <c r="C21" s="41"/>
      <c r="D21" s="42"/>
      <c r="E21" s="133"/>
      <c r="F21" s="94"/>
      <c r="G21" s="95">
        <f>D21*F21</f>
        <v>0</v>
      </c>
      <c r="H21" s="93"/>
      <c r="I21" s="93"/>
      <c r="J21" s="93"/>
      <c r="K21" s="137">
        <v>0</v>
      </c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6">
        <f t="shared" si="1"/>
        <v>0</v>
      </c>
      <c r="AB21" s="147">
        <f t="shared" si="2"/>
        <v>0</v>
      </c>
    </row>
    <row r="22" spans="2:28" ht="22.5">
      <c r="B22" s="253" t="s">
        <v>5</v>
      </c>
      <c r="C22" s="45" t="s">
        <v>46</v>
      </c>
      <c r="D22" s="46">
        <v>5</v>
      </c>
      <c r="E22" s="47" t="s">
        <v>47</v>
      </c>
      <c r="F22" s="94">
        <v>12000</v>
      </c>
      <c r="G22" s="95">
        <f t="shared" si="4"/>
        <v>60000</v>
      </c>
      <c r="H22" s="93" t="s">
        <v>48</v>
      </c>
      <c r="I22" s="93">
        <v>2043</v>
      </c>
      <c r="J22" s="93"/>
      <c r="K22" s="137">
        <v>60000</v>
      </c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>
        <v>60000</v>
      </c>
      <c r="X22" s="145"/>
      <c r="Y22" s="145"/>
      <c r="Z22" s="145"/>
      <c r="AA22" s="146">
        <f t="shared" si="1"/>
        <v>60000</v>
      </c>
      <c r="AB22" s="147">
        <f t="shared" si="2"/>
        <v>120000</v>
      </c>
    </row>
    <row r="23" spans="2:28" ht="22.5">
      <c r="B23" s="246" t="s">
        <v>36</v>
      </c>
      <c r="C23" s="22" t="s">
        <v>37</v>
      </c>
      <c r="D23" s="23">
        <v>16</v>
      </c>
      <c r="E23" s="25" t="s">
        <v>12</v>
      </c>
      <c r="F23" s="94">
        <v>2400</v>
      </c>
      <c r="G23" s="95">
        <f t="shared" si="4"/>
        <v>38400</v>
      </c>
      <c r="H23" s="93" t="s">
        <v>32</v>
      </c>
      <c r="I23" s="93">
        <v>2017</v>
      </c>
      <c r="J23" s="93"/>
      <c r="K23" s="137">
        <v>38400</v>
      </c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6">
        <f t="shared" si="1"/>
        <v>0</v>
      </c>
      <c r="AB23" s="147">
        <f t="shared" si="2"/>
        <v>38400</v>
      </c>
    </row>
    <row r="24" spans="2:28" ht="22.5">
      <c r="B24" s="247"/>
      <c r="C24" s="33" t="s">
        <v>38</v>
      </c>
      <c r="D24" s="32">
        <v>16</v>
      </c>
      <c r="E24" s="48" t="s">
        <v>11</v>
      </c>
      <c r="F24" s="94">
        <v>1200</v>
      </c>
      <c r="G24" s="95">
        <f t="shared" si="4"/>
        <v>19200</v>
      </c>
      <c r="H24" s="93">
        <v>3</v>
      </c>
      <c r="I24" s="93">
        <v>2032</v>
      </c>
      <c r="J24" s="93"/>
      <c r="K24" s="137">
        <v>76800</v>
      </c>
      <c r="L24" s="145">
        <v>19200</v>
      </c>
      <c r="M24" s="145"/>
      <c r="N24" s="145"/>
      <c r="O24" s="145">
        <v>19200</v>
      </c>
      <c r="P24" s="145"/>
      <c r="Q24" s="145"/>
      <c r="R24" s="145">
        <v>19200</v>
      </c>
      <c r="S24" s="145"/>
      <c r="T24" s="145"/>
      <c r="U24" s="145">
        <v>19200</v>
      </c>
      <c r="V24" s="145"/>
      <c r="W24" s="145"/>
      <c r="X24" s="145">
        <v>19200</v>
      </c>
      <c r="Y24" s="145"/>
      <c r="Z24" s="145"/>
      <c r="AA24" s="146">
        <f t="shared" si="1"/>
        <v>96000</v>
      </c>
      <c r="AB24" s="147">
        <f t="shared" si="2"/>
        <v>172800</v>
      </c>
    </row>
    <row r="25" spans="2:28" ht="33.75">
      <c r="B25" s="246"/>
      <c r="C25" s="22" t="s">
        <v>39</v>
      </c>
      <c r="D25" s="23">
        <v>700</v>
      </c>
      <c r="E25" s="134" t="s">
        <v>21</v>
      </c>
      <c r="F25" s="94">
        <v>450</v>
      </c>
      <c r="G25" s="95">
        <f t="shared" si="4"/>
        <v>315000</v>
      </c>
      <c r="H25" s="93">
        <v>30</v>
      </c>
      <c r="I25" s="93">
        <v>2049</v>
      </c>
      <c r="J25" s="93"/>
      <c r="K25" s="137">
        <v>315000</v>
      </c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6">
        <f t="shared" si="1"/>
        <v>0</v>
      </c>
      <c r="AB25" s="147">
        <f t="shared" si="2"/>
        <v>315000</v>
      </c>
    </row>
    <row r="26" spans="2:28" ht="22.5">
      <c r="B26" s="247" t="s">
        <v>40</v>
      </c>
      <c r="C26" s="33" t="s">
        <v>49</v>
      </c>
      <c r="D26" s="32">
        <v>620</v>
      </c>
      <c r="E26" s="135" t="s">
        <v>18</v>
      </c>
      <c r="F26" s="94">
        <v>90</v>
      </c>
      <c r="G26" s="95">
        <f t="shared" si="4"/>
        <v>55800</v>
      </c>
      <c r="H26" s="93">
        <v>20</v>
      </c>
      <c r="I26" s="93">
        <v>2045</v>
      </c>
      <c r="J26" s="93"/>
      <c r="K26" s="137">
        <v>55800</v>
      </c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>
        <v>55800</v>
      </c>
      <c r="Z26" s="145"/>
      <c r="AA26" s="146">
        <f t="shared" si="1"/>
        <v>55800</v>
      </c>
      <c r="AB26" s="147">
        <f t="shared" si="2"/>
        <v>111600</v>
      </c>
    </row>
    <row r="27" spans="2:28" ht="22.5">
      <c r="B27" s="246"/>
      <c r="C27" s="22" t="s">
        <v>50</v>
      </c>
      <c r="D27" s="23">
        <v>300</v>
      </c>
      <c r="E27" s="25" t="s">
        <v>18</v>
      </c>
      <c r="F27" s="94">
        <v>40</v>
      </c>
      <c r="G27" s="95">
        <f t="shared" si="4"/>
        <v>12000</v>
      </c>
      <c r="H27" s="93">
        <v>20</v>
      </c>
      <c r="I27" s="93">
        <v>2045</v>
      </c>
      <c r="J27" s="93"/>
      <c r="K27" s="137">
        <v>12000</v>
      </c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>
        <v>12000</v>
      </c>
      <c r="Z27" s="145"/>
      <c r="AA27" s="146">
        <f t="shared" si="1"/>
        <v>12000</v>
      </c>
      <c r="AB27" s="147">
        <f t="shared" si="2"/>
        <v>24000</v>
      </c>
    </row>
    <row r="28" spans="2:28" s="161" customFormat="1" ht="11.25">
      <c r="B28" s="254" t="s">
        <v>42</v>
      </c>
      <c r="C28" s="154" t="s">
        <v>41</v>
      </c>
      <c r="D28" s="155">
        <v>3</v>
      </c>
      <c r="E28" s="156" t="s">
        <v>12</v>
      </c>
      <c r="F28" s="90">
        <v>2000</v>
      </c>
      <c r="G28" s="87">
        <f t="shared" si="4"/>
        <v>6000</v>
      </c>
      <c r="H28" s="86">
        <v>10</v>
      </c>
      <c r="I28" s="86">
        <v>2038</v>
      </c>
      <c r="J28" s="86"/>
      <c r="K28" s="157">
        <v>12000</v>
      </c>
      <c r="L28" s="158"/>
      <c r="M28" s="158"/>
      <c r="N28" s="158"/>
      <c r="O28" s="158"/>
      <c r="P28" s="158"/>
      <c r="Q28" s="158"/>
      <c r="R28" s="158">
        <v>6000</v>
      </c>
      <c r="S28" s="158"/>
      <c r="T28" s="158"/>
      <c r="U28" s="158"/>
      <c r="V28" s="158"/>
      <c r="W28" s="158"/>
      <c r="X28" s="158"/>
      <c r="Y28" s="158"/>
      <c r="Z28" s="158"/>
      <c r="AA28" s="159">
        <f t="shared" si="1"/>
        <v>6000</v>
      </c>
      <c r="AB28" s="160">
        <f t="shared" si="2"/>
        <v>18000</v>
      </c>
    </row>
    <row r="29" spans="2:28" ht="22.5">
      <c r="B29" s="252" t="s">
        <v>6</v>
      </c>
      <c r="C29" s="41" t="s">
        <v>51</v>
      </c>
      <c r="D29" s="43">
        <v>30</v>
      </c>
      <c r="E29" s="44" t="s">
        <v>12</v>
      </c>
      <c r="F29" s="94">
        <v>400</v>
      </c>
      <c r="G29" s="95">
        <f t="shared" si="4"/>
        <v>12000</v>
      </c>
      <c r="H29" s="93">
        <v>30</v>
      </c>
      <c r="I29" s="98">
        <v>2051</v>
      </c>
      <c r="J29" s="93"/>
      <c r="K29" s="137">
        <v>18000</v>
      </c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6">
        <f t="shared" si="1"/>
        <v>0</v>
      </c>
      <c r="AB29" s="147">
        <f t="shared" si="2"/>
        <v>18000</v>
      </c>
    </row>
    <row r="30" spans="2:28" ht="11.25">
      <c r="B30" s="253" t="s">
        <v>86</v>
      </c>
      <c r="C30" s="45" t="s">
        <v>91</v>
      </c>
      <c r="D30" s="46">
        <v>16</v>
      </c>
      <c r="E30" s="47" t="s">
        <v>12</v>
      </c>
      <c r="F30" s="94"/>
      <c r="G30" s="95">
        <f t="shared" si="4"/>
        <v>0</v>
      </c>
      <c r="H30" s="93" t="s">
        <v>32</v>
      </c>
      <c r="I30" s="93"/>
      <c r="J30" s="93"/>
      <c r="K30" s="137">
        <v>56000</v>
      </c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6">
        <f t="shared" si="1"/>
        <v>0</v>
      </c>
      <c r="AB30" s="147">
        <f t="shared" si="2"/>
        <v>56000</v>
      </c>
    </row>
    <row r="31" spans="2:28" ht="11.25">
      <c r="B31" s="246"/>
      <c r="C31" s="49"/>
      <c r="D31" s="23"/>
      <c r="E31" s="25" t="s">
        <v>12</v>
      </c>
      <c r="F31" s="94"/>
      <c r="G31" s="95">
        <f t="shared" si="4"/>
        <v>0</v>
      </c>
      <c r="H31" s="93"/>
      <c r="I31" s="93"/>
      <c r="J31" s="93"/>
      <c r="K31" s="137">
        <v>0</v>
      </c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6">
        <f t="shared" si="1"/>
        <v>0</v>
      </c>
      <c r="AB31" s="147">
        <f t="shared" si="2"/>
        <v>0</v>
      </c>
    </row>
    <row r="32" spans="2:28" ht="12" thickBot="1">
      <c r="B32" s="248"/>
      <c r="C32" s="180"/>
      <c r="D32" s="55"/>
      <c r="E32" s="127" t="s">
        <v>15</v>
      </c>
      <c r="F32" s="184"/>
      <c r="G32" s="162">
        <f t="shared" si="4"/>
        <v>0</v>
      </c>
      <c r="H32" s="163"/>
      <c r="I32" s="163"/>
      <c r="J32" s="163"/>
      <c r="K32" s="164">
        <v>0</v>
      </c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6">
        <f t="shared" si="1"/>
        <v>0</v>
      </c>
      <c r="AB32" s="167">
        <f t="shared" si="2"/>
        <v>0</v>
      </c>
    </row>
    <row r="33" spans="1:28" s="61" customFormat="1" ht="12" thickBot="1">
      <c r="A33" s="171"/>
      <c r="B33" s="249" t="s">
        <v>73</v>
      </c>
      <c r="C33" s="172"/>
      <c r="D33" s="174"/>
      <c r="E33" s="175" t="s">
        <v>70</v>
      </c>
      <c r="F33" s="193"/>
      <c r="G33" s="176">
        <f t="shared" si="4"/>
        <v>0</v>
      </c>
      <c r="H33" s="174"/>
      <c r="I33" s="174"/>
      <c r="J33" s="174"/>
      <c r="K33" s="177">
        <f>SUM(K18:K32)</f>
        <v>3339500</v>
      </c>
      <c r="L33" s="178">
        <f>SUM(L18:L32)</f>
        <v>19200</v>
      </c>
      <c r="M33" s="178">
        <f aca="true" t="shared" si="5" ref="M33:Z33">SUM(M18:M32)</f>
        <v>0</v>
      </c>
      <c r="N33" s="178">
        <f t="shared" si="5"/>
        <v>0</v>
      </c>
      <c r="O33" s="178">
        <f t="shared" si="5"/>
        <v>25200</v>
      </c>
      <c r="P33" s="178">
        <f t="shared" si="5"/>
        <v>0</v>
      </c>
      <c r="Q33" s="178">
        <f t="shared" si="5"/>
        <v>0</v>
      </c>
      <c r="R33" s="178">
        <f t="shared" si="5"/>
        <v>25200</v>
      </c>
      <c r="S33" s="178">
        <f t="shared" si="5"/>
        <v>0</v>
      </c>
      <c r="T33" s="178">
        <f t="shared" si="5"/>
        <v>6000</v>
      </c>
      <c r="U33" s="178">
        <f t="shared" si="5"/>
        <v>19200</v>
      </c>
      <c r="V33" s="178">
        <f t="shared" si="5"/>
        <v>0</v>
      </c>
      <c r="W33" s="178">
        <f t="shared" si="5"/>
        <v>60000</v>
      </c>
      <c r="X33" s="178">
        <f t="shared" si="5"/>
        <v>19200</v>
      </c>
      <c r="Y33" s="178">
        <f t="shared" si="5"/>
        <v>73800</v>
      </c>
      <c r="Z33" s="178">
        <f t="shared" si="5"/>
        <v>0</v>
      </c>
      <c r="AA33" s="178">
        <f>AA18+AA19+AA20+AA21+AA22+AA23+AA24+AA25+AA26+AA27+AA28+AA29+AA30+AA31+AA32</f>
        <v>247800</v>
      </c>
      <c r="AB33" s="179">
        <f t="shared" si="2"/>
        <v>3587300</v>
      </c>
    </row>
    <row r="34" spans="2:28" ht="11.25">
      <c r="B34" s="255" t="s">
        <v>7</v>
      </c>
      <c r="C34" s="8"/>
      <c r="D34" s="16"/>
      <c r="E34" s="14"/>
      <c r="F34" s="29"/>
      <c r="G34" s="29">
        <f t="shared" si="4"/>
        <v>0</v>
      </c>
      <c r="H34" s="5"/>
      <c r="I34" s="5"/>
      <c r="J34" s="5"/>
      <c r="K34" s="181">
        <v>0</v>
      </c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9">
        <f t="shared" si="1"/>
        <v>0</v>
      </c>
      <c r="AB34" s="170">
        <f t="shared" si="2"/>
        <v>0</v>
      </c>
    </row>
    <row r="35" spans="2:28" ht="22.5">
      <c r="B35" s="247" t="s">
        <v>52</v>
      </c>
      <c r="C35" s="33" t="s">
        <v>53</v>
      </c>
      <c r="D35" s="52">
        <v>800</v>
      </c>
      <c r="E35" s="48" t="s">
        <v>15</v>
      </c>
      <c r="F35" s="94">
        <v>70</v>
      </c>
      <c r="G35" s="95">
        <f t="shared" si="4"/>
        <v>56000</v>
      </c>
      <c r="H35" s="93">
        <v>25</v>
      </c>
      <c r="I35" s="93">
        <v>2048</v>
      </c>
      <c r="J35" s="99"/>
      <c r="K35" s="136">
        <v>56000</v>
      </c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6">
        <f t="shared" si="1"/>
        <v>0</v>
      </c>
      <c r="AB35" s="147">
        <f t="shared" si="2"/>
        <v>56000</v>
      </c>
    </row>
    <row r="36" spans="2:28" ht="22.5">
      <c r="B36" s="253"/>
      <c r="C36" s="45" t="s">
        <v>54</v>
      </c>
      <c r="D36" s="46">
        <v>800</v>
      </c>
      <c r="E36" s="47" t="s">
        <v>15</v>
      </c>
      <c r="F36" s="94">
        <v>40</v>
      </c>
      <c r="G36" s="103">
        <f t="shared" si="4"/>
        <v>32000</v>
      </c>
      <c r="H36" s="93">
        <v>25</v>
      </c>
      <c r="I36" s="93">
        <v>2048</v>
      </c>
      <c r="J36" s="99"/>
      <c r="K36" s="136">
        <v>32000</v>
      </c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6">
        <f t="shared" si="1"/>
        <v>0</v>
      </c>
      <c r="AB36" s="147">
        <f t="shared" si="2"/>
        <v>32000</v>
      </c>
    </row>
    <row r="37" spans="2:28" ht="56.25">
      <c r="B37" s="246"/>
      <c r="C37" s="22" t="s">
        <v>55</v>
      </c>
      <c r="D37" s="23">
        <v>16</v>
      </c>
      <c r="E37" s="25" t="s">
        <v>12</v>
      </c>
      <c r="F37" s="94">
        <v>1500</v>
      </c>
      <c r="G37" s="103">
        <f t="shared" si="4"/>
        <v>24000</v>
      </c>
      <c r="H37" s="93">
        <v>15</v>
      </c>
      <c r="I37" s="93">
        <v>2033</v>
      </c>
      <c r="J37" s="99"/>
      <c r="K37" s="136">
        <v>24000</v>
      </c>
      <c r="L37" s="145"/>
      <c r="M37" s="145">
        <v>24000</v>
      </c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6">
        <f t="shared" si="1"/>
        <v>24000</v>
      </c>
      <c r="AB37" s="147">
        <f t="shared" si="2"/>
        <v>48000</v>
      </c>
    </row>
    <row r="38" spans="2:28" ht="22.5">
      <c r="B38" s="255"/>
      <c r="C38" s="38" t="s">
        <v>56</v>
      </c>
      <c r="D38" s="24">
        <v>16</v>
      </c>
      <c r="E38" s="40" t="s">
        <v>12</v>
      </c>
      <c r="F38" s="95">
        <v>12000</v>
      </c>
      <c r="G38" s="95">
        <f t="shared" si="4"/>
        <v>192000</v>
      </c>
      <c r="H38" s="93">
        <v>20</v>
      </c>
      <c r="I38" s="93">
        <v>2039</v>
      </c>
      <c r="J38" s="99"/>
      <c r="K38" s="136">
        <v>192000</v>
      </c>
      <c r="L38" s="145"/>
      <c r="M38" s="145"/>
      <c r="N38" s="145"/>
      <c r="O38" s="145"/>
      <c r="P38" s="145"/>
      <c r="Q38" s="145"/>
      <c r="R38" s="145"/>
      <c r="S38" s="145">
        <v>192000</v>
      </c>
      <c r="T38" s="145"/>
      <c r="U38" s="145"/>
      <c r="V38" s="145"/>
      <c r="W38" s="145"/>
      <c r="X38" s="145"/>
      <c r="Y38" s="145"/>
      <c r="Z38" s="145"/>
      <c r="AA38" s="146">
        <f t="shared" si="1"/>
        <v>192000</v>
      </c>
      <c r="AB38" s="147">
        <f t="shared" si="2"/>
        <v>384000</v>
      </c>
    </row>
    <row r="39" spans="2:28" ht="22.5">
      <c r="B39" s="244"/>
      <c r="C39" s="18" t="s">
        <v>57</v>
      </c>
      <c r="D39" s="19">
        <v>3</v>
      </c>
      <c r="E39" s="20" t="s">
        <v>12</v>
      </c>
      <c r="F39" s="94">
        <v>6000</v>
      </c>
      <c r="G39" s="95">
        <f t="shared" si="4"/>
        <v>18000</v>
      </c>
      <c r="H39" s="93">
        <v>30</v>
      </c>
      <c r="I39" s="93">
        <v>2055</v>
      </c>
      <c r="J39" s="99"/>
      <c r="K39" s="136">
        <v>18000</v>
      </c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6">
        <f t="shared" si="1"/>
        <v>0</v>
      </c>
      <c r="AB39" s="147">
        <f t="shared" si="2"/>
        <v>18000</v>
      </c>
    </row>
    <row r="40" spans="2:28" ht="22.5">
      <c r="B40" s="244"/>
      <c r="C40" s="18" t="s">
        <v>58</v>
      </c>
      <c r="D40" s="19">
        <v>100</v>
      </c>
      <c r="E40" s="20" t="s">
        <v>18</v>
      </c>
      <c r="F40" s="94">
        <v>300</v>
      </c>
      <c r="G40" s="95">
        <f t="shared" si="4"/>
        <v>30000</v>
      </c>
      <c r="H40" s="93">
        <v>20</v>
      </c>
      <c r="I40" s="93">
        <v>2045</v>
      </c>
      <c r="J40" s="99"/>
      <c r="K40" s="136">
        <v>30000</v>
      </c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>
        <v>30000</v>
      </c>
      <c r="Z40" s="145"/>
      <c r="AA40" s="146">
        <f t="shared" si="1"/>
        <v>30000</v>
      </c>
      <c r="AB40" s="147">
        <f t="shared" si="2"/>
        <v>60000</v>
      </c>
    </row>
    <row r="41" spans="2:28" ht="12" thickBot="1">
      <c r="B41" s="248" t="s">
        <v>71</v>
      </c>
      <c r="C41" s="54" t="s">
        <v>72</v>
      </c>
      <c r="D41" s="55"/>
      <c r="E41" s="56" t="s">
        <v>12</v>
      </c>
      <c r="F41" s="184"/>
      <c r="G41" s="185">
        <f t="shared" si="4"/>
        <v>0</v>
      </c>
      <c r="H41" s="163"/>
      <c r="I41" s="163"/>
      <c r="J41" s="186"/>
      <c r="K41" s="197">
        <v>240000</v>
      </c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6">
        <f t="shared" si="1"/>
        <v>0</v>
      </c>
      <c r="AB41" s="167">
        <f t="shared" si="2"/>
        <v>240000</v>
      </c>
    </row>
    <row r="42" spans="1:28" s="61" customFormat="1" ht="12" thickBot="1">
      <c r="A42" s="171"/>
      <c r="B42" s="192" t="s">
        <v>73</v>
      </c>
      <c r="C42" s="173"/>
      <c r="D42" s="174"/>
      <c r="E42" s="175"/>
      <c r="F42" s="193"/>
      <c r="G42" s="176"/>
      <c r="H42" s="174"/>
      <c r="I42" s="174"/>
      <c r="J42" s="194"/>
      <c r="K42" s="195">
        <v>592000</v>
      </c>
      <c r="L42" s="178">
        <f>L35+L36+L37+L38+L39+L40+L41</f>
        <v>0</v>
      </c>
      <c r="M42" s="178">
        <f aca="true" t="shared" si="6" ref="M42:Z42">M35+M36+M37+M38+M39+M40+M41</f>
        <v>24000</v>
      </c>
      <c r="N42" s="178">
        <f t="shared" si="6"/>
        <v>0</v>
      </c>
      <c r="O42" s="178">
        <f t="shared" si="6"/>
        <v>0</v>
      </c>
      <c r="P42" s="178">
        <f t="shared" si="6"/>
        <v>0</v>
      </c>
      <c r="Q42" s="178">
        <f t="shared" si="6"/>
        <v>0</v>
      </c>
      <c r="R42" s="178">
        <f t="shared" si="6"/>
        <v>0</v>
      </c>
      <c r="S42" s="178">
        <f t="shared" si="6"/>
        <v>192000</v>
      </c>
      <c r="T42" s="178">
        <f t="shared" si="6"/>
        <v>0</v>
      </c>
      <c r="U42" s="178">
        <f t="shared" si="6"/>
        <v>0</v>
      </c>
      <c r="V42" s="178">
        <f t="shared" si="6"/>
        <v>0</v>
      </c>
      <c r="W42" s="178">
        <f t="shared" si="6"/>
        <v>0</v>
      </c>
      <c r="X42" s="178">
        <f t="shared" si="6"/>
        <v>0</v>
      </c>
      <c r="Y42" s="178">
        <f t="shared" si="6"/>
        <v>30000</v>
      </c>
      <c r="Z42" s="178">
        <f t="shared" si="6"/>
        <v>0</v>
      </c>
      <c r="AA42" s="178">
        <f>SUM(AA34:AA41)</f>
        <v>246000</v>
      </c>
      <c r="AB42" s="179">
        <f t="shared" si="2"/>
        <v>838000</v>
      </c>
    </row>
    <row r="43" spans="2:28" ht="11.25">
      <c r="B43" s="256" t="s">
        <v>74</v>
      </c>
      <c r="C43" s="22"/>
      <c r="D43" s="23"/>
      <c r="E43" s="25" t="s">
        <v>12</v>
      </c>
      <c r="F43" s="50"/>
      <c r="G43" s="51">
        <f t="shared" si="4"/>
        <v>0</v>
      </c>
      <c r="H43" s="34"/>
      <c r="I43" s="34"/>
      <c r="J43" s="5"/>
      <c r="K43" s="181">
        <v>0</v>
      </c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9">
        <f t="shared" si="1"/>
        <v>0</v>
      </c>
      <c r="AB43" s="170">
        <f t="shared" si="2"/>
        <v>0</v>
      </c>
    </row>
    <row r="44" spans="2:28" ht="33.75">
      <c r="B44" s="257" t="s">
        <v>75</v>
      </c>
      <c r="C44" s="28" t="s">
        <v>59</v>
      </c>
      <c r="D44" s="27">
        <v>16</v>
      </c>
      <c r="E44" s="53" t="s">
        <v>12</v>
      </c>
      <c r="F44" s="94">
        <v>1500</v>
      </c>
      <c r="G44" s="95">
        <f t="shared" si="4"/>
        <v>24000</v>
      </c>
      <c r="H44" s="93">
        <v>25</v>
      </c>
      <c r="I44" s="93">
        <v>2043</v>
      </c>
      <c r="J44" s="99"/>
      <c r="K44" s="136">
        <v>24000</v>
      </c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>
        <v>24000</v>
      </c>
      <c r="X44" s="145"/>
      <c r="Y44" s="145"/>
      <c r="Z44" s="145"/>
      <c r="AA44" s="146">
        <f t="shared" si="1"/>
        <v>24000</v>
      </c>
      <c r="AB44" s="147">
        <f t="shared" si="2"/>
        <v>48000</v>
      </c>
    </row>
    <row r="45" spans="2:28" ht="22.5">
      <c r="B45" s="258"/>
      <c r="C45" s="35" t="s">
        <v>60</v>
      </c>
      <c r="D45" s="34">
        <v>48</v>
      </c>
      <c r="E45" s="36" t="s">
        <v>12</v>
      </c>
      <c r="F45" s="94">
        <v>1300</v>
      </c>
      <c r="G45" s="95">
        <f t="shared" si="4"/>
        <v>62400</v>
      </c>
      <c r="H45" s="93" t="s">
        <v>32</v>
      </c>
      <c r="I45" s="93">
        <v>2018</v>
      </c>
      <c r="J45" s="99"/>
      <c r="K45" s="136">
        <v>62400</v>
      </c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6">
        <f t="shared" si="1"/>
        <v>0</v>
      </c>
      <c r="AB45" s="147">
        <f t="shared" si="2"/>
        <v>62400</v>
      </c>
    </row>
    <row r="46" spans="2:28" ht="22.5">
      <c r="B46" s="259"/>
      <c r="C46" s="38" t="s">
        <v>61</v>
      </c>
      <c r="D46" s="24">
        <v>16</v>
      </c>
      <c r="E46" s="40" t="s">
        <v>12</v>
      </c>
      <c r="F46" s="95">
        <v>1500</v>
      </c>
      <c r="G46" s="95">
        <f t="shared" si="4"/>
        <v>24000</v>
      </c>
      <c r="H46" s="93">
        <v>10</v>
      </c>
      <c r="I46" s="93">
        <v>2018</v>
      </c>
      <c r="J46" s="99"/>
      <c r="K46" s="136">
        <v>48000</v>
      </c>
      <c r="L46" s="145"/>
      <c r="M46" s="145"/>
      <c r="N46" s="145"/>
      <c r="O46" s="145"/>
      <c r="P46" s="145"/>
      <c r="Q46" s="145"/>
      <c r="R46" s="145">
        <v>24000</v>
      </c>
      <c r="S46" s="145"/>
      <c r="T46" s="145"/>
      <c r="U46" s="145"/>
      <c r="V46" s="145"/>
      <c r="W46" s="145"/>
      <c r="X46" s="145"/>
      <c r="Y46" s="145"/>
      <c r="Z46" s="145"/>
      <c r="AA46" s="146">
        <f t="shared" si="1"/>
        <v>24000</v>
      </c>
      <c r="AB46" s="147">
        <f t="shared" si="2"/>
        <v>72000</v>
      </c>
    </row>
    <row r="47" spans="2:28" ht="14.25" customHeight="1">
      <c r="B47" s="260" t="s">
        <v>93</v>
      </c>
      <c r="C47" s="54" t="s">
        <v>94</v>
      </c>
      <c r="D47" s="55">
        <v>1</v>
      </c>
      <c r="E47" s="56" t="s">
        <v>96</v>
      </c>
      <c r="F47" s="94">
        <v>55000</v>
      </c>
      <c r="G47" s="95">
        <f t="shared" si="4"/>
        <v>55000</v>
      </c>
      <c r="H47" s="93"/>
      <c r="I47" s="93">
        <v>2032</v>
      </c>
      <c r="J47" s="99"/>
      <c r="K47" s="136">
        <v>275000</v>
      </c>
      <c r="L47" s="145">
        <v>55000</v>
      </c>
      <c r="M47" s="145"/>
      <c r="N47" s="145"/>
      <c r="O47" s="145">
        <v>55000</v>
      </c>
      <c r="P47" s="145"/>
      <c r="Q47" s="145"/>
      <c r="R47" s="145">
        <v>55000</v>
      </c>
      <c r="S47" s="145"/>
      <c r="T47" s="145"/>
      <c r="U47" s="145">
        <v>55000</v>
      </c>
      <c r="V47" s="145"/>
      <c r="W47" s="145"/>
      <c r="X47" s="145">
        <v>55000</v>
      </c>
      <c r="Y47" s="145"/>
      <c r="Z47" s="145"/>
      <c r="AA47" s="146">
        <f t="shared" si="1"/>
        <v>275000</v>
      </c>
      <c r="AB47" s="147">
        <f t="shared" si="2"/>
        <v>550000</v>
      </c>
    </row>
    <row r="48" spans="2:28" ht="22.5">
      <c r="B48" s="253" t="s">
        <v>76</v>
      </c>
      <c r="C48" s="45" t="s">
        <v>63</v>
      </c>
      <c r="D48" s="46">
        <v>1</v>
      </c>
      <c r="E48" s="47" t="s">
        <v>62</v>
      </c>
      <c r="F48" s="94">
        <v>10000</v>
      </c>
      <c r="G48" s="95">
        <f t="shared" si="4"/>
        <v>10000</v>
      </c>
      <c r="H48" s="93">
        <v>10</v>
      </c>
      <c r="I48" s="93">
        <v>2037</v>
      </c>
      <c r="J48" s="93"/>
      <c r="K48" s="137">
        <v>20000</v>
      </c>
      <c r="L48" s="145"/>
      <c r="M48" s="145"/>
      <c r="N48" s="145"/>
      <c r="O48" s="145"/>
      <c r="P48" s="145"/>
      <c r="Q48" s="145">
        <v>10000</v>
      </c>
      <c r="R48" s="145"/>
      <c r="S48" s="145"/>
      <c r="T48" s="145"/>
      <c r="U48" s="145"/>
      <c r="V48" s="145"/>
      <c r="W48" s="145"/>
      <c r="X48" s="145"/>
      <c r="Y48" s="145"/>
      <c r="Z48" s="145"/>
      <c r="AA48" s="146">
        <f t="shared" si="1"/>
        <v>10000</v>
      </c>
      <c r="AB48" s="147">
        <f t="shared" si="2"/>
        <v>30000</v>
      </c>
    </row>
    <row r="49" spans="2:28" ht="11.25">
      <c r="B49" s="253"/>
      <c r="C49" s="45"/>
      <c r="D49" s="46"/>
      <c r="E49" s="47"/>
      <c r="F49" s="94"/>
      <c r="G49" s="95"/>
      <c r="H49" s="93"/>
      <c r="I49" s="93"/>
      <c r="J49" s="93"/>
      <c r="K49" s="137">
        <v>0</v>
      </c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6">
        <f t="shared" si="1"/>
        <v>0</v>
      </c>
      <c r="AB49" s="147">
        <f t="shared" si="2"/>
        <v>0</v>
      </c>
    </row>
    <row r="50" spans="2:28" ht="22.5">
      <c r="B50" s="253" t="s">
        <v>64</v>
      </c>
      <c r="C50" s="45" t="s">
        <v>65</v>
      </c>
      <c r="D50" s="46">
        <v>2</v>
      </c>
      <c r="E50" s="47" t="s">
        <v>12</v>
      </c>
      <c r="F50" s="94">
        <v>1500</v>
      </c>
      <c r="G50" s="95">
        <f>D50*F50</f>
        <v>3000</v>
      </c>
      <c r="H50" s="93">
        <v>3</v>
      </c>
      <c r="I50" s="93">
        <v>2033</v>
      </c>
      <c r="J50" s="93"/>
      <c r="K50" s="137">
        <v>15000</v>
      </c>
      <c r="L50" s="145"/>
      <c r="M50" s="145">
        <v>3000</v>
      </c>
      <c r="N50" s="145"/>
      <c r="O50" s="145"/>
      <c r="P50" s="145">
        <v>3000</v>
      </c>
      <c r="Q50" s="145"/>
      <c r="R50" s="145"/>
      <c r="S50" s="145">
        <v>3000</v>
      </c>
      <c r="T50" s="145"/>
      <c r="U50" s="145"/>
      <c r="V50" s="145">
        <v>3000</v>
      </c>
      <c r="W50" s="145"/>
      <c r="X50" s="145"/>
      <c r="Y50" s="145">
        <v>3000</v>
      </c>
      <c r="Z50" s="145"/>
      <c r="AA50" s="146">
        <f t="shared" si="1"/>
        <v>15000</v>
      </c>
      <c r="AB50" s="147">
        <f t="shared" si="2"/>
        <v>30000</v>
      </c>
    </row>
    <row r="51" spans="2:28" ht="22.5">
      <c r="B51" s="261"/>
      <c r="C51" s="45" t="s">
        <v>66</v>
      </c>
      <c r="D51" s="46">
        <v>1</v>
      </c>
      <c r="E51" s="47" t="s">
        <v>12</v>
      </c>
      <c r="F51" s="94">
        <v>1500</v>
      </c>
      <c r="G51" s="95">
        <f>D51*F51</f>
        <v>1500</v>
      </c>
      <c r="H51" s="93">
        <v>6</v>
      </c>
      <c r="I51" s="93">
        <v>2036</v>
      </c>
      <c r="J51" s="93"/>
      <c r="K51" s="137">
        <v>4500</v>
      </c>
      <c r="L51" s="145"/>
      <c r="M51" s="145"/>
      <c r="N51" s="145"/>
      <c r="O51" s="145"/>
      <c r="P51" s="145">
        <v>1500</v>
      </c>
      <c r="Q51" s="145"/>
      <c r="R51" s="145"/>
      <c r="S51" s="145"/>
      <c r="T51" s="145"/>
      <c r="U51" s="145"/>
      <c r="V51" s="145">
        <v>1500</v>
      </c>
      <c r="W51" s="145"/>
      <c r="X51" s="145"/>
      <c r="Y51" s="145"/>
      <c r="Z51" s="145"/>
      <c r="AA51" s="146">
        <f t="shared" si="1"/>
        <v>3000</v>
      </c>
      <c r="AB51" s="147">
        <f t="shared" si="2"/>
        <v>7500</v>
      </c>
    </row>
    <row r="52" spans="2:28" ht="12.75" customHeight="1">
      <c r="B52" s="261"/>
      <c r="C52" s="45" t="s">
        <v>67</v>
      </c>
      <c r="D52" s="46">
        <v>1</v>
      </c>
      <c r="E52" s="47" t="s">
        <v>12</v>
      </c>
      <c r="F52" s="94">
        <v>7000</v>
      </c>
      <c r="G52" s="95">
        <f>D52*F52</f>
        <v>7000</v>
      </c>
      <c r="H52" s="93">
        <v>20</v>
      </c>
      <c r="I52" s="93">
        <v>2026</v>
      </c>
      <c r="J52" s="93"/>
      <c r="K52" s="137">
        <v>7000</v>
      </c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>
        <v>7000</v>
      </c>
      <c r="Z52" s="145"/>
      <c r="AA52" s="146">
        <f t="shared" si="1"/>
        <v>7000</v>
      </c>
      <c r="AB52" s="147">
        <f t="shared" si="2"/>
        <v>14000</v>
      </c>
    </row>
    <row r="53" spans="2:28" ht="12.75" customHeight="1">
      <c r="B53" s="253" t="s">
        <v>78</v>
      </c>
      <c r="C53" s="45" t="s">
        <v>77</v>
      </c>
      <c r="D53" s="46">
        <v>1</v>
      </c>
      <c r="E53" s="47" t="s">
        <v>12</v>
      </c>
      <c r="F53" s="94">
        <v>3000</v>
      </c>
      <c r="G53" s="95">
        <v>3000</v>
      </c>
      <c r="H53" s="93">
        <v>3</v>
      </c>
      <c r="I53" s="93">
        <v>2034</v>
      </c>
      <c r="J53" s="93"/>
      <c r="K53" s="137">
        <v>15000</v>
      </c>
      <c r="L53" s="145"/>
      <c r="M53" s="145"/>
      <c r="N53" s="145">
        <v>3000</v>
      </c>
      <c r="O53" s="145"/>
      <c r="P53" s="145"/>
      <c r="Q53" s="145">
        <v>3000</v>
      </c>
      <c r="R53" s="145"/>
      <c r="S53" s="145"/>
      <c r="T53" s="145">
        <v>3000</v>
      </c>
      <c r="U53" s="145"/>
      <c r="V53" s="145"/>
      <c r="W53" s="145">
        <v>3000</v>
      </c>
      <c r="X53" s="145"/>
      <c r="Y53" s="145"/>
      <c r="Z53" s="145">
        <v>3000</v>
      </c>
      <c r="AA53" s="146">
        <f t="shared" si="1"/>
        <v>15000</v>
      </c>
      <c r="AB53" s="147">
        <f t="shared" si="2"/>
        <v>30000</v>
      </c>
    </row>
    <row r="54" spans="2:28" ht="13.5" customHeight="1" thickBot="1">
      <c r="B54" s="262"/>
      <c r="C54" s="125"/>
      <c r="D54" s="126"/>
      <c r="E54" s="127"/>
      <c r="F54" s="184"/>
      <c r="G54" s="162"/>
      <c r="H54" s="163"/>
      <c r="I54" s="163"/>
      <c r="J54" s="163"/>
      <c r="K54" s="164">
        <v>0</v>
      </c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6">
        <f t="shared" si="1"/>
        <v>0</v>
      </c>
      <c r="AB54" s="167">
        <f t="shared" si="2"/>
        <v>0</v>
      </c>
    </row>
    <row r="55" spans="1:28" s="2" customFormat="1" ht="13.5" customHeight="1" thickBot="1">
      <c r="A55" s="199"/>
      <c r="B55" s="263" t="s">
        <v>89</v>
      </c>
      <c r="C55" s="200"/>
      <c r="D55" s="201"/>
      <c r="E55" s="239"/>
      <c r="F55" s="193"/>
      <c r="G55" s="176"/>
      <c r="H55" s="174"/>
      <c r="I55" s="174"/>
      <c r="J55" s="174"/>
      <c r="K55" s="177">
        <f>SUM(K44:K54)</f>
        <v>470900</v>
      </c>
      <c r="L55" s="198">
        <f>L44+L45+L46+L47+L48+L49+L50+L51+L52+L53+L54</f>
        <v>55000</v>
      </c>
      <c r="M55" s="198">
        <f aca="true" t="shared" si="7" ref="M55:Z55">M44+M45+M46+M47+M48+M49+M50+M51+M52+M53+M54</f>
        <v>3000</v>
      </c>
      <c r="N55" s="198">
        <f t="shared" si="7"/>
        <v>3000</v>
      </c>
      <c r="O55" s="198">
        <f t="shared" si="7"/>
        <v>55000</v>
      </c>
      <c r="P55" s="198">
        <f t="shared" si="7"/>
        <v>4500</v>
      </c>
      <c r="Q55" s="198">
        <f t="shared" si="7"/>
        <v>13000</v>
      </c>
      <c r="R55" s="240">
        <f t="shared" si="7"/>
        <v>79000</v>
      </c>
      <c r="S55" s="238">
        <f t="shared" si="7"/>
        <v>3000</v>
      </c>
      <c r="T55" s="202">
        <f t="shared" si="7"/>
        <v>3000</v>
      </c>
      <c r="U55" s="202">
        <f t="shared" si="7"/>
        <v>55000</v>
      </c>
      <c r="V55" s="202">
        <f t="shared" si="7"/>
        <v>4500</v>
      </c>
      <c r="W55" s="202">
        <f t="shared" si="7"/>
        <v>27000</v>
      </c>
      <c r="X55" s="202">
        <f t="shared" si="7"/>
        <v>55000</v>
      </c>
      <c r="Y55" s="202">
        <f t="shared" si="7"/>
        <v>10000</v>
      </c>
      <c r="Z55" s="202">
        <f t="shared" si="7"/>
        <v>3000</v>
      </c>
      <c r="AA55" s="202">
        <f>SUM(AA43:AA54)</f>
        <v>373000</v>
      </c>
      <c r="AB55" s="203">
        <f t="shared" si="2"/>
        <v>843900</v>
      </c>
    </row>
    <row r="56" spans="1:28" s="2" customFormat="1" ht="14.25" customHeight="1" thickBot="1">
      <c r="A56" s="241" t="s">
        <v>97</v>
      </c>
      <c r="B56" s="264"/>
      <c r="C56" s="204"/>
      <c r="D56" s="205"/>
      <c r="E56" s="235"/>
      <c r="F56" s="233"/>
      <c r="G56" s="234"/>
      <c r="H56" s="235"/>
      <c r="I56" s="235"/>
      <c r="J56" s="235"/>
      <c r="K56" s="236"/>
      <c r="L56" s="237">
        <f>L16+L33+L42+L55</f>
        <v>232200</v>
      </c>
      <c r="M56" s="237">
        <f aca="true" t="shared" si="8" ref="M56:AA56">M16+M33+M42+M55</f>
        <v>35000</v>
      </c>
      <c r="N56" s="237">
        <f t="shared" si="8"/>
        <v>11000</v>
      </c>
      <c r="O56" s="237">
        <f t="shared" si="8"/>
        <v>118300</v>
      </c>
      <c r="P56" s="237">
        <f t="shared" si="8"/>
        <v>24500</v>
      </c>
      <c r="Q56" s="237">
        <f t="shared" si="8"/>
        <v>21000</v>
      </c>
      <c r="R56" s="237">
        <f t="shared" si="8"/>
        <v>112200</v>
      </c>
      <c r="S56" s="206">
        <f t="shared" si="8"/>
        <v>203000</v>
      </c>
      <c r="T56" s="206">
        <f t="shared" si="8"/>
        <v>47100</v>
      </c>
      <c r="U56" s="206">
        <f t="shared" si="8"/>
        <v>82200</v>
      </c>
      <c r="V56" s="206">
        <f t="shared" si="8"/>
        <v>162500</v>
      </c>
      <c r="W56" s="206">
        <f t="shared" si="8"/>
        <v>95000</v>
      </c>
      <c r="X56" s="206">
        <f t="shared" si="8"/>
        <v>94200</v>
      </c>
      <c r="Y56" s="206">
        <f t="shared" si="8"/>
        <v>151900</v>
      </c>
      <c r="Z56" s="206">
        <f t="shared" si="8"/>
        <v>11000</v>
      </c>
      <c r="AA56" s="206">
        <f t="shared" si="8"/>
        <v>1401100</v>
      </c>
      <c r="AB56" s="207">
        <f>AB16+AB33+AB42+AB55</f>
        <v>7931700</v>
      </c>
    </row>
    <row r="57" spans="2:28" ht="11.25">
      <c r="B57" s="67"/>
      <c r="C57" s="62"/>
      <c r="D57" s="63"/>
      <c r="E57" s="63"/>
      <c r="F57" s="64"/>
      <c r="G57" s="65"/>
      <c r="H57" s="63"/>
      <c r="I57" s="63"/>
      <c r="J57" s="63"/>
      <c r="K57" s="130"/>
      <c r="AA57" s="149"/>
      <c r="AB57" s="150"/>
    </row>
    <row r="58" spans="2:28" ht="11.25">
      <c r="B58" s="66"/>
      <c r="C58" s="62"/>
      <c r="D58" s="63"/>
      <c r="E58" s="63"/>
      <c r="F58" s="64"/>
      <c r="G58" s="65"/>
      <c r="H58" s="63"/>
      <c r="I58" s="63"/>
      <c r="J58" s="63"/>
      <c r="K58" s="130"/>
      <c r="AA58" s="149"/>
      <c r="AB58" s="150"/>
    </row>
    <row r="59" spans="2:28" ht="11.25">
      <c r="B59" s="66"/>
      <c r="C59" s="62"/>
      <c r="D59" s="63"/>
      <c r="E59" s="63"/>
      <c r="F59" s="64"/>
      <c r="G59" s="65"/>
      <c r="H59" s="63"/>
      <c r="I59" s="63"/>
      <c r="J59" s="63"/>
      <c r="K59" s="130"/>
      <c r="AA59" s="149"/>
      <c r="AB59" s="150"/>
    </row>
    <row r="60" spans="2:28" ht="11.25">
      <c r="B60" s="66"/>
      <c r="C60" s="62"/>
      <c r="D60" s="63"/>
      <c r="E60" s="63"/>
      <c r="F60" s="64"/>
      <c r="G60" s="65"/>
      <c r="H60" s="63"/>
      <c r="I60" s="63"/>
      <c r="J60" s="63"/>
      <c r="K60" s="130"/>
      <c r="AA60" s="149"/>
      <c r="AB60" s="150"/>
    </row>
    <row r="61" spans="2:28" ht="11.25">
      <c r="B61" s="67"/>
      <c r="C61" s="62"/>
      <c r="D61" s="63"/>
      <c r="E61" s="63"/>
      <c r="F61" s="64"/>
      <c r="G61" s="65"/>
      <c r="H61" s="63"/>
      <c r="I61" s="63"/>
      <c r="J61" s="63"/>
      <c r="K61" s="130"/>
      <c r="AA61" s="149"/>
      <c r="AB61" s="150"/>
    </row>
    <row r="62" spans="2:28" ht="11.25">
      <c r="B62" s="66"/>
      <c r="C62" s="62"/>
      <c r="D62" s="63"/>
      <c r="E62" s="63"/>
      <c r="F62" s="64"/>
      <c r="G62" s="65"/>
      <c r="H62" s="63"/>
      <c r="I62" s="63"/>
      <c r="J62" s="63"/>
      <c r="K62" s="130"/>
      <c r="AA62" s="149"/>
      <c r="AB62" s="150"/>
    </row>
    <row r="63" spans="2:28" ht="11.25">
      <c r="B63" s="68"/>
      <c r="C63" s="69"/>
      <c r="D63" s="70"/>
      <c r="E63" s="71"/>
      <c r="F63" s="72"/>
      <c r="G63" s="73"/>
      <c r="H63" s="71"/>
      <c r="I63" s="71"/>
      <c r="J63" s="71"/>
      <c r="K63" s="77"/>
      <c r="AA63" s="149"/>
      <c r="AB63" s="150"/>
    </row>
    <row r="64" spans="2:28" ht="11.25">
      <c r="B64" s="68"/>
      <c r="C64" s="69"/>
      <c r="D64" s="70"/>
      <c r="E64" s="71"/>
      <c r="F64" s="72"/>
      <c r="G64" s="73"/>
      <c r="H64" s="71"/>
      <c r="I64" s="71"/>
      <c r="J64" s="71"/>
      <c r="K64" s="77"/>
      <c r="AA64" s="149"/>
      <c r="AB64" s="150"/>
    </row>
    <row r="65" spans="2:28" ht="11.25">
      <c r="B65" s="68"/>
      <c r="C65" s="69"/>
      <c r="D65" s="70"/>
      <c r="E65" s="71"/>
      <c r="F65" s="72"/>
      <c r="G65" s="73"/>
      <c r="H65" s="71"/>
      <c r="I65" s="71"/>
      <c r="J65" s="71"/>
      <c r="K65" s="77"/>
      <c r="AA65" s="149"/>
      <c r="AB65" s="150"/>
    </row>
    <row r="66" spans="2:28" ht="11.25">
      <c r="B66" s="68"/>
      <c r="C66" s="69"/>
      <c r="D66" s="70"/>
      <c r="E66" s="71"/>
      <c r="F66" s="72"/>
      <c r="G66" s="73"/>
      <c r="H66" s="71"/>
      <c r="I66" s="71"/>
      <c r="J66" s="71"/>
      <c r="K66" s="77"/>
      <c r="AA66" s="149"/>
      <c r="AB66" s="150"/>
    </row>
    <row r="67" spans="2:28" ht="11.25">
      <c r="B67" s="68"/>
      <c r="C67" s="69"/>
      <c r="D67" s="70"/>
      <c r="E67" s="71"/>
      <c r="F67" s="72"/>
      <c r="G67" s="73"/>
      <c r="H67" s="71"/>
      <c r="I67" s="71"/>
      <c r="J67" s="71"/>
      <c r="K67" s="77"/>
      <c r="AA67" s="149"/>
      <c r="AB67" s="150"/>
    </row>
    <row r="68" spans="2:28" ht="11.25">
      <c r="B68" s="68"/>
      <c r="C68" s="69"/>
      <c r="D68" s="70"/>
      <c r="E68" s="71"/>
      <c r="F68" s="72"/>
      <c r="G68" s="73"/>
      <c r="H68" s="71"/>
      <c r="I68" s="71"/>
      <c r="J68" s="71"/>
      <c r="K68" s="77"/>
      <c r="AA68" s="149"/>
      <c r="AB68" s="150"/>
    </row>
    <row r="69" spans="2:28" ht="11.25">
      <c r="B69" s="128"/>
      <c r="C69" s="129"/>
      <c r="D69" s="129"/>
      <c r="E69" s="129"/>
      <c r="F69" s="129"/>
      <c r="G69" s="129"/>
      <c r="H69" s="129"/>
      <c r="I69" s="129"/>
      <c r="J69" s="129"/>
      <c r="K69" s="131"/>
      <c r="AA69" s="149"/>
      <c r="AB69" s="150"/>
    </row>
    <row r="70" spans="2:28" ht="11.25">
      <c r="B70" s="128"/>
      <c r="C70" s="129"/>
      <c r="D70" s="129"/>
      <c r="E70" s="129"/>
      <c r="F70" s="129"/>
      <c r="G70" s="129"/>
      <c r="H70" s="129"/>
      <c r="I70" s="129"/>
      <c r="J70" s="129"/>
      <c r="K70" s="131"/>
      <c r="AA70" s="149"/>
      <c r="AB70" s="150"/>
    </row>
    <row r="71" spans="2:28" ht="11.25">
      <c r="B71" s="128"/>
      <c r="C71" s="129"/>
      <c r="D71" s="129"/>
      <c r="E71" s="129"/>
      <c r="F71" s="129"/>
      <c r="G71" s="129"/>
      <c r="H71" s="129"/>
      <c r="I71" s="129"/>
      <c r="J71" s="129"/>
      <c r="K71" s="131"/>
      <c r="AA71" s="149"/>
      <c r="AB71" s="150"/>
    </row>
    <row r="72" spans="11:28" ht="11.25">
      <c r="K72" s="132"/>
      <c r="AA72" s="149"/>
      <c r="AB72" s="150"/>
    </row>
    <row r="73" spans="11:28" ht="11.25">
      <c r="K73" s="132"/>
      <c r="AA73" s="149"/>
      <c r="AB73" s="150"/>
    </row>
    <row r="74" spans="11:28" ht="11.25">
      <c r="K74" s="132"/>
      <c r="L74" s="149"/>
      <c r="AA74" s="149"/>
      <c r="AB74" s="150"/>
    </row>
    <row r="75" spans="11:28" ht="11.25">
      <c r="K75" s="132"/>
      <c r="L75" s="149"/>
      <c r="AA75" s="149"/>
      <c r="AB75" s="150"/>
    </row>
    <row r="76" spans="11:28" ht="11.25">
      <c r="K76" s="132"/>
      <c r="L76" s="149"/>
      <c r="AA76" s="149"/>
      <c r="AB76" s="150"/>
    </row>
    <row r="77" spans="11:28" ht="11.25">
      <c r="K77" s="132"/>
      <c r="L77" s="149"/>
      <c r="AA77" s="149"/>
      <c r="AB77" s="150"/>
    </row>
    <row r="78" spans="11:28" ht="9.75">
      <c r="K78" s="132"/>
      <c r="L78" s="149"/>
      <c r="AA78" s="149"/>
      <c r="AB78" s="150"/>
    </row>
    <row r="79" spans="11:28" ht="9.75">
      <c r="K79" s="132"/>
      <c r="L79" s="149"/>
      <c r="AA79" s="149"/>
      <c r="AB79" s="150"/>
    </row>
    <row r="80" spans="11:28" ht="9.75">
      <c r="K80" s="132"/>
      <c r="L80" s="149"/>
      <c r="AA80" s="149"/>
      <c r="AB80" s="150"/>
    </row>
    <row r="81" spans="11:28" ht="9.75">
      <c r="K81" s="132"/>
      <c r="L81" s="149"/>
      <c r="AA81" s="149"/>
      <c r="AB81" s="150"/>
    </row>
    <row r="82" spans="11:28" ht="9.75">
      <c r="K82" s="132"/>
      <c r="L82" s="149"/>
      <c r="AA82" s="149"/>
      <c r="AB82" s="150"/>
    </row>
    <row r="83" spans="11:28" ht="9.75">
      <c r="K83" s="132"/>
      <c r="L83" s="149"/>
      <c r="AA83" s="149"/>
      <c r="AB83" s="150"/>
    </row>
    <row r="84" spans="11:28" ht="9.75">
      <c r="K84" s="132"/>
      <c r="L84" s="149"/>
      <c r="AA84" s="149"/>
      <c r="AB84" s="150"/>
    </row>
    <row r="85" spans="11:28" ht="9.75">
      <c r="K85" s="132"/>
      <c r="L85" s="149"/>
      <c r="AA85" s="149"/>
      <c r="AB85" s="150"/>
    </row>
    <row r="86" spans="11:28" ht="9.75">
      <c r="K86" s="132"/>
      <c r="L86" s="149"/>
      <c r="AA86" s="149"/>
      <c r="AB86" s="150"/>
    </row>
    <row r="87" spans="11:28" ht="9.75">
      <c r="K87" s="132"/>
      <c r="L87" s="149"/>
      <c r="AA87" s="149"/>
      <c r="AB87" s="150"/>
    </row>
    <row r="88" spans="11:28" ht="9.75">
      <c r="K88" s="132"/>
      <c r="L88" s="149"/>
      <c r="AA88" s="149"/>
      <c r="AB88" s="150"/>
    </row>
    <row r="89" spans="11:28" ht="9.75">
      <c r="K89" s="132"/>
      <c r="L89" s="149"/>
      <c r="AA89" s="149"/>
      <c r="AB89" s="150"/>
    </row>
    <row r="90" spans="11:28" ht="9.75">
      <c r="K90" s="132"/>
      <c r="L90" s="149"/>
      <c r="AA90" s="149"/>
      <c r="AB90" s="150"/>
    </row>
    <row r="91" spans="11:28" ht="9.75">
      <c r="K91" s="132"/>
      <c r="L91" s="149"/>
      <c r="AA91" s="149"/>
      <c r="AB91" s="150"/>
    </row>
    <row r="92" spans="11:28" ht="9.75">
      <c r="K92" s="132"/>
      <c r="L92" s="149"/>
      <c r="AA92" s="149"/>
      <c r="AB92" s="150"/>
    </row>
    <row r="93" spans="11:28" ht="9.75">
      <c r="K93" s="132"/>
      <c r="L93" s="149"/>
      <c r="AA93" s="149"/>
      <c r="AB93" s="150"/>
    </row>
    <row r="94" spans="11:28" ht="9.75">
      <c r="K94" s="132"/>
      <c r="L94" s="149"/>
      <c r="AA94" s="149"/>
      <c r="AB94" s="150"/>
    </row>
    <row r="95" spans="11:28" ht="9.75">
      <c r="K95" s="132"/>
      <c r="L95" s="149"/>
      <c r="AA95" s="149"/>
      <c r="AB95" s="150"/>
    </row>
    <row r="96" spans="11:28" ht="9.75">
      <c r="K96" s="132"/>
      <c r="L96" s="149"/>
      <c r="AA96" s="149"/>
      <c r="AB96" s="150"/>
    </row>
    <row r="97" spans="11:28" ht="9.75">
      <c r="K97" s="132"/>
      <c r="L97" s="149"/>
      <c r="AA97" s="149"/>
      <c r="AB97" s="150"/>
    </row>
    <row r="98" spans="11:28" ht="9.75">
      <c r="K98" s="132"/>
      <c r="L98" s="149"/>
      <c r="AA98" s="149"/>
      <c r="AB98" s="150"/>
    </row>
    <row r="99" spans="11:28" ht="9.75">
      <c r="K99" s="132"/>
      <c r="L99" s="149"/>
      <c r="AA99" s="149"/>
      <c r="AB99" s="150"/>
    </row>
    <row r="100" spans="11:28" ht="9.75">
      <c r="K100" s="132"/>
      <c r="L100" s="149"/>
      <c r="AA100" s="149"/>
      <c r="AB100" s="150"/>
    </row>
    <row r="101" spans="11:28" ht="9.75">
      <c r="K101" s="132"/>
      <c r="L101" s="149"/>
      <c r="AA101" s="149"/>
      <c r="AB101" s="150"/>
    </row>
    <row r="102" spans="11:28" ht="9.75">
      <c r="K102" s="132"/>
      <c r="L102" s="149"/>
      <c r="AA102" s="149"/>
      <c r="AB102" s="150"/>
    </row>
    <row r="103" spans="11:28" ht="9.75">
      <c r="K103" s="132"/>
      <c r="L103" s="149"/>
      <c r="AA103" s="149"/>
      <c r="AB103" s="150"/>
    </row>
    <row r="104" spans="11:28" ht="9.75">
      <c r="K104" s="132"/>
      <c r="L104" s="149"/>
      <c r="AA104" s="149"/>
      <c r="AB104" s="150"/>
    </row>
    <row r="105" spans="11:28" ht="9.75">
      <c r="K105" s="132"/>
      <c r="L105" s="149"/>
      <c r="AA105" s="149"/>
      <c r="AB105" s="150"/>
    </row>
    <row r="106" spans="11:28" ht="9.75">
      <c r="K106" s="132"/>
      <c r="L106" s="149"/>
      <c r="AA106" s="149"/>
      <c r="AB106" s="150"/>
    </row>
    <row r="107" spans="11:28" ht="9.75">
      <c r="K107" s="132"/>
      <c r="L107" s="149"/>
      <c r="AA107" s="149"/>
      <c r="AB107" s="150"/>
    </row>
    <row r="108" spans="11:28" ht="9.75">
      <c r="K108" s="132"/>
      <c r="L108" s="149"/>
      <c r="AA108" s="149"/>
      <c r="AB108" s="150"/>
    </row>
    <row r="109" spans="11:28" ht="9.75">
      <c r="K109" s="132"/>
      <c r="L109" s="149"/>
      <c r="AA109" s="149"/>
      <c r="AB109" s="150"/>
    </row>
    <row r="110" spans="11:28" ht="9.75">
      <c r="K110" s="132"/>
      <c r="L110" s="149"/>
      <c r="AA110" s="149"/>
      <c r="AB110" s="150"/>
    </row>
    <row r="111" spans="11:28" ht="9.75">
      <c r="K111" s="132"/>
      <c r="L111" s="149"/>
      <c r="AA111" s="149"/>
      <c r="AB111" s="150"/>
    </row>
    <row r="112" spans="11:28" ht="9.75">
      <c r="K112" s="132"/>
      <c r="L112" s="149"/>
      <c r="AA112" s="149"/>
      <c r="AB112" s="150"/>
    </row>
    <row r="113" spans="11:28" ht="9.75">
      <c r="K113" s="132"/>
      <c r="L113" s="149"/>
      <c r="AA113" s="149"/>
      <c r="AB113" s="150"/>
    </row>
    <row r="114" spans="11:28" ht="9.75">
      <c r="K114" s="132"/>
      <c r="L114" s="149"/>
      <c r="AA114" s="149"/>
      <c r="AB114" s="150"/>
    </row>
    <row r="115" spans="11:28" ht="9.75">
      <c r="K115" s="132"/>
      <c r="L115" s="149"/>
      <c r="AA115" s="149"/>
      <c r="AB115" s="150"/>
    </row>
    <row r="116" spans="11:28" ht="9.75">
      <c r="K116" s="132"/>
      <c r="L116" s="149"/>
      <c r="AA116" s="149"/>
      <c r="AB116" s="150"/>
    </row>
    <row r="117" spans="11:28" ht="9.75">
      <c r="K117" s="132"/>
      <c r="L117" s="149"/>
      <c r="AA117" s="149"/>
      <c r="AB117" s="150"/>
    </row>
    <row r="118" spans="11:28" ht="9.75">
      <c r="K118" s="132"/>
      <c r="L118" s="149"/>
      <c r="AA118" s="149"/>
      <c r="AB118" s="150"/>
    </row>
    <row r="119" spans="11:28" ht="9.75">
      <c r="K119" s="132"/>
      <c r="L119" s="149"/>
      <c r="AA119" s="149"/>
      <c r="AB119" s="150"/>
    </row>
    <row r="120" spans="11:28" ht="9.75">
      <c r="K120" s="132"/>
      <c r="L120" s="149"/>
      <c r="AA120" s="149"/>
      <c r="AB120" s="150"/>
    </row>
    <row r="121" spans="11:28" ht="9.75">
      <c r="K121" s="132"/>
      <c r="L121" s="149"/>
      <c r="AA121" s="149"/>
      <c r="AB121" s="150"/>
    </row>
    <row r="122" spans="11:28" ht="9.75">
      <c r="K122" s="132"/>
      <c r="L122" s="149"/>
      <c r="AA122" s="149"/>
      <c r="AB122" s="150"/>
    </row>
    <row r="123" spans="11:28" ht="9.75">
      <c r="K123" s="132"/>
      <c r="L123" s="149"/>
      <c r="AA123" s="149"/>
      <c r="AB123" s="150"/>
    </row>
    <row r="124" spans="11:28" ht="9.75">
      <c r="K124" s="132"/>
      <c r="L124" s="149"/>
      <c r="AA124" s="149"/>
      <c r="AB124" s="150"/>
    </row>
    <row r="125" spans="11:28" ht="9.75">
      <c r="K125" s="132"/>
      <c r="L125" s="149"/>
      <c r="AA125" s="149"/>
      <c r="AB125" s="150"/>
    </row>
    <row r="126" spans="11:28" ht="9.75">
      <c r="K126" s="132"/>
      <c r="L126" s="149"/>
      <c r="AA126" s="149"/>
      <c r="AB126" s="150"/>
    </row>
    <row r="127" spans="11:28" ht="9.75">
      <c r="K127" s="132"/>
      <c r="L127" s="149"/>
      <c r="AA127" s="149"/>
      <c r="AB127" s="150"/>
    </row>
    <row r="128" spans="11:28" ht="9.75">
      <c r="K128" s="132"/>
      <c r="L128" s="149"/>
      <c r="AA128" s="149"/>
      <c r="AB128" s="150"/>
    </row>
    <row r="129" spans="11:28" ht="9.75">
      <c r="K129" s="132"/>
      <c r="L129" s="149"/>
      <c r="AA129" s="149"/>
      <c r="AB129" s="150"/>
    </row>
    <row r="130" spans="11:28" ht="9.75">
      <c r="K130" s="132"/>
      <c r="L130" s="149"/>
      <c r="AA130" s="149"/>
      <c r="AB130" s="150"/>
    </row>
    <row r="131" spans="11:28" ht="9.75">
      <c r="K131" s="132"/>
      <c r="L131" s="149"/>
      <c r="AA131" s="149"/>
      <c r="AB131" s="150"/>
    </row>
    <row r="132" spans="11:28" ht="9.75">
      <c r="K132" s="132"/>
      <c r="L132" s="149"/>
      <c r="AA132" s="149"/>
      <c r="AB132" s="150"/>
    </row>
    <row r="133" spans="11:28" ht="9.75">
      <c r="K133" s="132"/>
      <c r="L133" s="149"/>
      <c r="AA133" s="149"/>
      <c r="AB133" s="150"/>
    </row>
    <row r="134" spans="11:28" ht="9.75">
      <c r="K134" s="132"/>
      <c r="L134" s="149"/>
      <c r="AA134" s="149"/>
      <c r="AB134" s="150"/>
    </row>
    <row r="135" spans="11:28" ht="9.75">
      <c r="K135" s="132"/>
      <c r="L135" s="149"/>
      <c r="AA135" s="149"/>
      <c r="AB135" s="150"/>
    </row>
    <row r="136" spans="11:28" ht="9.75">
      <c r="K136" s="132"/>
      <c r="L136" s="149"/>
      <c r="AA136" s="149"/>
      <c r="AB136" s="150"/>
    </row>
    <row r="137" spans="11:28" ht="9.75">
      <c r="K137" s="132"/>
      <c r="L137" s="149"/>
      <c r="AA137" s="149"/>
      <c r="AB137" s="150"/>
    </row>
    <row r="138" spans="11:28" ht="9.75">
      <c r="K138" s="132"/>
      <c r="L138" s="149"/>
      <c r="AA138" s="149"/>
      <c r="AB138" s="150"/>
    </row>
    <row r="139" spans="11:28" ht="9.75">
      <c r="K139" s="132"/>
      <c r="L139" s="149"/>
      <c r="AA139" s="149"/>
      <c r="AB139" s="150"/>
    </row>
    <row r="140" spans="11:28" ht="9.75">
      <c r="K140" s="132"/>
      <c r="L140" s="149"/>
      <c r="AA140" s="149"/>
      <c r="AB140" s="150"/>
    </row>
    <row r="141" spans="11:28" ht="9.75">
      <c r="K141" s="132"/>
      <c r="L141" s="149"/>
      <c r="AA141" s="149"/>
      <c r="AB141" s="150"/>
    </row>
    <row r="142" spans="11:28" ht="9.75">
      <c r="K142" s="132"/>
      <c r="L142" s="149"/>
      <c r="AA142" s="149"/>
      <c r="AB142" s="150"/>
    </row>
    <row r="143" spans="11:28" ht="9.75">
      <c r="K143" s="132"/>
      <c r="L143" s="149"/>
      <c r="AA143" s="149"/>
      <c r="AB143" s="150"/>
    </row>
    <row r="144" spans="11:28" ht="9.75">
      <c r="K144" s="132"/>
      <c r="L144" s="149"/>
      <c r="AA144" s="149"/>
      <c r="AB144" s="150"/>
    </row>
    <row r="145" spans="11:12" ht="9.75">
      <c r="K145" s="132"/>
      <c r="L145" s="149"/>
    </row>
    <row r="146" spans="11:12" ht="9.75">
      <c r="K146" s="132"/>
      <c r="L146" s="149"/>
    </row>
    <row r="147" spans="11:12" ht="9.75">
      <c r="K147" s="132"/>
      <c r="L147" s="149"/>
    </row>
    <row r="148" spans="11:12" ht="9.75">
      <c r="K148" s="132"/>
      <c r="L148" s="149"/>
    </row>
    <row r="149" spans="11:12" ht="9.75">
      <c r="K149" s="132"/>
      <c r="L149" s="149"/>
    </row>
    <row r="150" spans="11:12" ht="9.75">
      <c r="K150" s="132"/>
      <c r="L150" s="149"/>
    </row>
    <row r="151" spans="11:12" ht="9.75">
      <c r="K151" s="132"/>
      <c r="L151" s="149"/>
    </row>
    <row r="152" spans="11:12" ht="9.75">
      <c r="K152" s="132"/>
      <c r="L152" s="149"/>
    </row>
    <row r="153" spans="11:12" ht="9.75">
      <c r="K153" s="132"/>
      <c r="L153" s="149"/>
    </row>
    <row r="154" spans="11:12" ht="9.75">
      <c r="K154" s="132"/>
      <c r="L154" s="149"/>
    </row>
    <row r="155" spans="11:12" ht="9.75">
      <c r="K155" s="132"/>
      <c r="L155" s="149"/>
    </row>
    <row r="156" spans="11:12" ht="9.75">
      <c r="K156" s="132"/>
      <c r="L156" s="149"/>
    </row>
    <row r="157" spans="11:12" ht="9.75">
      <c r="K157" s="132"/>
      <c r="L157" s="149"/>
    </row>
    <row r="158" spans="11:12" ht="9.75">
      <c r="K158" s="132"/>
      <c r="L158" s="149"/>
    </row>
    <row r="159" spans="11:12" ht="9.75">
      <c r="K159" s="132"/>
      <c r="L159" s="149"/>
    </row>
    <row r="160" spans="11:12" ht="9.75">
      <c r="K160" s="132"/>
      <c r="L160" s="149"/>
    </row>
    <row r="161" spans="11:12" ht="9.75">
      <c r="K161" s="132"/>
      <c r="L161" s="149"/>
    </row>
    <row r="162" spans="11:12" ht="9.75">
      <c r="K162" s="132"/>
      <c r="L162" s="149"/>
    </row>
    <row r="163" spans="11:12" ht="9.75">
      <c r="K163" s="132"/>
      <c r="L163" s="149"/>
    </row>
    <row r="164" spans="11:12" ht="9.75">
      <c r="K164" s="132"/>
      <c r="L164" s="149"/>
    </row>
    <row r="165" spans="11:12" ht="9.75">
      <c r="K165" s="132"/>
      <c r="L165" s="149"/>
    </row>
    <row r="166" spans="11:12" ht="9.75">
      <c r="K166" s="132"/>
      <c r="L166" s="149"/>
    </row>
    <row r="167" spans="11:12" ht="9.75">
      <c r="K167" s="132"/>
      <c r="L167" s="149"/>
    </row>
    <row r="168" spans="11:12" ht="9.75">
      <c r="K168" s="132"/>
      <c r="L168" s="149"/>
    </row>
    <row r="169" spans="11:12" ht="9.75">
      <c r="K169" s="132"/>
      <c r="L169" s="149"/>
    </row>
    <row r="170" spans="11:12" ht="9.75">
      <c r="K170" s="132"/>
      <c r="L170" s="149"/>
    </row>
    <row r="171" spans="11:12" ht="9.75">
      <c r="K171" s="132"/>
      <c r="L171" s="149"/>
    </row>
    <row r="172" spans="11:12" ht="9.75">
      <c r="K172" s="132"/>
      <c r="L172" s="149"/>
    </row>
    <row r="173" spans="11:12" ht="9.75">
      <c r="K173" s="132"/>
      <c r="L173" s="149"/>
    </row>
    <row r="174" spans="11:12" ht="9.75">
      <c r="K174" s="132"/>
      <c r="L174" s="149"/>
    </row>
    <row r="175" spans="11:12" ht="9.75">
      <c r="K175" s="132"/>
      <c r="L175" s="149"/>
    </row>
    <row r="176" spans="11:12" ht="9.75">
      <c r="K176" s="132"/>
      <c r="L176" s="149"/>
    </row>
    <row r="177" spans="11:12" ht="9.75">
      <c r="K177" s="132"/>
      <c r="L177" s="149"/>
    </row>
    <row r="178" spans="11:12" ht="9.75">
      <c r="K178" s="132"/>
      <c r="L178" s="149"/>
    </row>
    <row r="179" spans="11:12" ht="9.75">
      <c r="K179" s="132"/>
      <c r="L179" s="149"/>
    </row>
    <row r="180" spans="11:12" ht="9.75">
      <c r="K180" s="132"/>
      <c r="L180" s="149"/>
    </row>
    <row r="181" spans="11:12" ht="9.75">
      <c r="K181" s="132"/>
      <c r="L181" s="149"/>
    </row>
    <row r="182" spans="11:12" ht="9.75">
      <c r="K182" s="132"/>
      <c r="L182" s="149"/>
    </row>
    <row r="183" spans="11:12" ht="9.75">
      <c r="K183" s="132"/>
      <c r="L183" s="149"/>
    </row>
    <row r="184" spans="11:12" ht="9.75">
      <c r="K184" s="132"/>
      <c r="L184" s="149"/>
    </row>
    <row r="185" spans="11:12" ht="9.75">
      <c r="K185" s="132"/>
      <c r="L185" s="149"/>
    </row>
    <row r="186" spans="11:12" ht="9.75">
      <c r="K186" s="132"/>
      <c r="L186" s="149"/>
    </row>
    <row r="187" spans="11:12" ht="9.75">
      <c r="K187" s="132"/>
      <c r="L187" s="149"/>
    </row>
    <row r="188" spans="11:12" ht="9.75">
      <c r="K188" s="132"/>
      <c r="L188" s="149"/>
    </row>
    <row r="189" spans="11:12" ht="9.75">
      <c r="K189" s="132"/>
      <c r="L189" s="149"/>
    </row>
    <row r="190" spans="11:12" ht="9.75">
      <c r="K190" s="132"/>
      <c r="L190" s="149"/>
    </row>
    <row r="191" spans="11:12" ht="9.75">
      <c r="K191" s="132"/>
      <c r="L191" s="149"/>
    </row>
    <row r="192" spans="11:12" ht="9.75">
      <c r="K192" s="132"/>
      <c r="L192" s="149"/>
    </row>
    <row r="193" spans="11:12" ht="9.75">
      <c r="K193" s="132"/>
      <c r="L193" s="149"/>
    </row>
    <row r="194" spans="11:12" ht="9.75">
      <c r="K194" s="132"/>
      <c r="L194" s="149"/>
    </row>
    <row r="195" spans="11:12" ht="9.75">
      <c r="K195" s="132"/>
      <c r="L195" s="149"/>
    </row>
    <row r="196" spans="11:12" ht="9.75">
      <c r="K196" s="132"/>
      <c r="L196" s="149"/>
    </row>
    <row r="197" spans="11:12" ht="9.75">
      <c r="K197" s="132"/>
      <c r="L197" s="149"/>
    </row>
    <row r="198" spans="11:12" ht="9.75">
      <c r="K198" s="132"/>
      <c r="L198" s="149"/>
    </row>
    <row r="199" spans="11:12" ht="9.75">
      <c r="K199" s="132"/>
      <c r="L199" s="149"/>
    </row>
    <row r="200" spans="11:12" ht="9.75">
      <c r="K200" s="132"/>
      <c r="L200" s="149"/>
    </row>
    <row r="201" spans="11:12" ht="9.75">
      <c r="K201" s="132"/>
      <c r="L201" s="149"/>
    </row>
    <row r="202" spans="11:12" ht="9.75">
      <c r="K202" s="132"/>
      <c r="L202" s="149"/>
    </row>
    <row r="203" spans="11:12" ht="9.75">
      <c r="K203" s="132"/>
      <c r="L203" s="149"/>
    </row>
    <row r="204" spans="11:12" ht="9.75">
      <c r="K204" s="132"/>
      <c r="L204" s="149"/>
    </row>
    <row r="205" spans="11:12" ht="9.75">
      <c r="K205" s="132"/>
      <c r="L205" s="149"/>
    </row>
    <row r="206" spans="11:12" ht="9.75">
      <c r="K206" s="132"/>
      <c r="L206" s="149"/>
    </row>
    <row r="207" spans="11:12" ht="9.75">
      <c r="K207" s="132"/>
      <c r="L207" s="149"/>
    </row>
    <row r="208" spans="11:12" ht="9.75">
      <c r="K208" s="132"/>
      <c r="L208" s="149"/>
    </row>
    <row r="209" spans="11:12" ht="9.75">
      <c r="K209" s="132"/>
      <c r="L209" s="149"/>
    </row>
    <row r="210" spans="11:12" ht="9.75">
      <c r="K210" s="132"/>
      <c r="L210" s="149"/>
    </row>
    <row r="211" spans="11:12" ht="9.75">
      <c r="K211" s="132"/>
      <c r="L211" s="149"/>
    </row>
    <row r="212" spans="11:12" ht="9.75">
      <c r="K212" s="132"/>
      <c r="L212" s="149"/>
    </row>
    <row r="213" spans="11:12" ht="9.75">
      <c r="K213" s="132"/>
      <c r="L213" s="149"/>
    </row>
    <row r="214" spans="11:12" ht="9.75">
      <c r="K214" s="132"/>
      <c r="L214" s="149"/>
    </row>
    <row r="215" spans="11:12" ht="9.75">
      <c r="K215" s="132"/>
      <c r="L215" s="149"/>
    </row>
    <row r="216" spans="11:12" ht="9.75">
      <c r="K216" s="132"/>
      <c r="L216" s="149"/>
    </row>
    <row r="217" spans="11:12" ht="9.75">
      <c r="K217" s="132"/>
      <c r="L217" s="149"/>
    </row>
    <row r="218" spans="11:12" ht="9.75">
      <c r="K218" s="132"/>
      <c r="L218" s="149"/>
    </row>
    <row r="219" spans="11:12" ht="9.75">
      <c r="K219" s="132"/>
      <c r="L219" s="149"/>
    </row>
    <row r="220" spans="11:12" ht="9.75">
      <c r="K220" s="132"/>
      <c r="L220" s="149"/>
    </row>
    <row r="221" spans="11:12" ht="9.75">
      <c r="K221" s="132"/>
      <c r="L221" s="149"/>
    </row>
    <row r="222" spans="11:12" ht="9.75">
      <c r="K222" s="132"/>
      <c r="L222" s="149"/>
    </row>
    <row r="223" spans="11:12" ht="9.75">
      <c r="K223" s="132"/>
      <c r="L223" s="149"/>
    </row>
    <row r="224" spans="11:12" ht="9.75">
      <c r="K224" s="132"/>
      <c r="L224" s="149"/>
    </row>
    <row r="225" spans="11:12" ht="9.75">
      <c r="K225" s="132"/>
      <c r="L225" s="149"/>
    </row>
    <row r="226" spans="11:12" ht="9.75">
      <c r="K226" s="132"/>
      <c r="L226" s="149"/>
    </row>
    <row r="227" spans="11:12" ht="9.75">
      <c r="K227" s="132"/>
      <c r="L227" s="149"/>
    </row>
    <row r="228" spans="11:12" ht="9.75">
      <c r="K228" s="132"/>
      <c r="L228" s="149"/>
    </row>
    <row r="229" spans="11:12" ht="9.75">
      <c r="K229" s="132"/>
      <c r="L229" s="149"/>
    </row>
    <row r="230" spans="11:12" ht="9.75">
      <c r="K230" s="132"/>
      <c r="L230" s="149"/>
    </row>
    <row r="231" spans="11:12" ht="9.75">
      <c r="K231" s="132"/>
      <c r="L231" s="149"/>
    </row>
    <row r="232" spans="11:12" ht="9.75">
      <c r="K232" s="132"/>
      <c r="L232" s="149"/>
    </row>
    <row r="233" spans="11:12" ht="9.75">
      <c r="K233" s="132"/>
      <c r="L233" s="149"/>
    </row>
    <row r="234" spans="11:12" ht="9.75">
      <c r="K234" s="132"/>
      <c r="L234" s="149"/>
    </row>
    <row r="235" spans="11:12" ht="9.75">
      <c r="K235" s="132"/>
      <c r="L235" s="149"/>
    </row>
    <row r="236" spans="11:12" ht="9.75">
      <c r="K236" s="132"/>
      <c r="L236" s="149"/>
    </row>
    <row r="237" spans="11:12" ht="9.75">
      <c r="K237" s="132"/>
      <c r="L237" s="149"/>
    </row>
    <row r="238" spans="11:12" ht="9.75">
      <c r="K238" s="132"/>
      <c r="L238" s="149"/>
    </row>
    <row r="239" spans="11:12" ht="9.75">
      <c r="K239" s="132"/>
      <c r="L239" s="149"/>
    </row>
    <row r="240" spans="11:12" ht="9.75">
      <c r="K240" s="132"/>
      <c r="L240" s="149"/>
    </row>
    <row r="241" spans="11:12" ht="9.75">
      <c r="K241" s="132"/>
      <c r="L241" s="149"/>
    </row>
    <row r="242" spans="11:12" ht="9.75">
      <c r="K242" s="132"/>
      <c r="L242" s="149"/>
    </row>
    <row r="243" spans="11:12" ht="9.75">
      <c r="K243" s="132"/>
      <c r="L243" s="149"/>
    </row>
    <row r="244" spans="11:12" ht="9.75">
      <c r="K244" s="132"/>
      <c r="L244" s="149"/>
    </row>
    <row r="245" spans="11:12" ht="9.75">
      <c r="K245" s="132"/>
      <c r="L245" s="149"/>
    </row>
    <row r="246" spans="11:12" ht="9.75">
      <c r="K246" s="132"/>
      <c r="L246" s="149"/>
    </row>
    <row r="247" spans="11:12" ht="9.75">
      <c r="K247" s="132"/>
      <c r="L247" s="149"/>
    </row>
    <row r="248" spans="11:12" ht="9.75">
      <c r="K248" s="132"/>
      <c r="L248" s="149"/>
    </row>
    <row r="249" spans="11:12" ht="9.75">
      <c r="K249" s="132"/>
      <c r="L249" s="149"/>
    </row>
    <row r="250" spans="11:12" ht="9.75">
      <c r="K250" s="132"/>
      <c r="L250" s="149"/>
    </row>
    <row r="251" spans="11:12" ht="9.75">
      <c r="K251" s="132"/>
      <c r="L251" s="149"/>
    </row>
    <row r="252" spans="11:12" ht="9.75">
      <c r="K252" s="132"/>
      <c r="L252" s="149"/>
    </row>
    <row r="253" spans="11:12" ht="9.75">
      <c r="K253" s="132"/>
      <c r="L253" s="149"/>
    </row>
    <row r="254" spans="11:12" ht="9.75">
      <c r="K254" s="132"/>
      <c r="L254" s="149"/>
    </row>
    <row r="255" spans="11:12" ht="9.75">
      <c r="K255" s="132"/>
      <c r="L255" s="149"/>
    </row>
    <row r="256" spans="11:12" ht="9.75">
      <c r="K256" s="132"/>
      <c r="L256" s="149"/>
    </row>
    <row r="257" spans="11:12" ht="9.75">
      <c r="K257" s="132"/>
      <c r="L257" s="149"/>
    </row>
    <row r="258" spans="11:12" ht="9.75">
      <c r="K258" s="132"/>
      <c r="L258" s="149"/>
    </row>
    <row r="259" spans="11:12" ht="9.75">
      <c r="K259" s="132"/>
      <c r="L259" s="149"/>
    </row>
    <row r="260" spans="11:12" ht="9.75">
      <c r="K260" s="132"/>
      <c r="L260" s="149"/>
    </row>
    <row r="261" spans="11:12" ht="9.75">
      <c r="K261" s="132"/>
      <c r="L261" s="149"/>
    </row>
    <row r="262" spans="11:12" ht="9.75">
      <c r="K262" s="132"/>
      <c r="L262" s="149"/>
    </row>
    <row r="263" spans="11:12" ht="9.75">
      <c r="K263" s="132"/>
      <c r="L263" s="149"/>
    </row>
    <row r="264" spans="11:12" ht="9.75">
      <c r="K264" s="132"/>
      <c r="L264" s="149"/>
    </row>
    <row r="265" spans="11:12" ht="9.75">
      <c r="K265" s="132"/>
      <c r="L265" s="149"/>
    </row>
    <row r="266" spans="11:12" ht="9.75">
      <c r="K266" s="132"/>
      <c r="L266" s="149"/>
    </row>
    <row r="267" spans="11:12" ht="9.75">
      <c r="K267" s="132"/>
      <c r="L267" s="149"/>
    </row>
    <row r="268" spans="11:12" ht="9.75">
      <c r="K268" s="132"/>
      <c r="L268" s="149"/>
    </row>
    <row r="269" spans="11:12" ht="9.75">
      <c r="K269" s="132"/>
      <c r="L269" s="149"/>
    </row>
    <row r="270" spans="11:12" ht="9.75">
      <c r="K270" s="132"/>
      <c r="L270" s="149"/>
    </row>
    <row r="271" spans="11:12" ht="9.75">
      <c r="K271" s="132"/>
      <c r="L271" s="149"/>
    </row>
    <row r="272" spans="11:12" ht="9.75">
      <c r="K272" s="132"/>
      <c r="L272" s="149"/>
    </row>
    <row r="273" spans="11:12" ht="9.75">
      <c r="K273" s="132"/>
      <c r="L273" s="149"/>
    </row>
    <row r="274" spans="11:12" ht="9.75">
      <c r="K274" s="132"/>
      <c r="L274" s="149"/>
    </row>
    <row r="275" spans="11:12" ht="9.75">
      <c r="K275" s="132"/>
      <c r="L275" s="149"/>
    </row>
    <row r="276" spans="11:12" ht="9.75">
      <c r="K276" s="132"/>
      <c r="L276" s="149"/>
    </row>
    <row r="277" spans="11:12" ht="9.75">
      <c r="K277" s="132"/>
      <c r="L277" s="149"/>
    </row>
    <row r="278" spans="11:12" ht="9.75">
      <c r="K278" s="132"/>
      <c r="L278" s="149"/>
    </row>
    <row r="279" spans="11:12" ht="9.75">
      <c r="K279" s="132"/>
      <c r="L279" s="149"/>
    </row>
    <row r="280" spans="11:12" ht="9.75">
      <c r="K280" s="132"/>
      <c r="L280" s="149"/>
    </row>
    <row r="281" spans="11:12" ht="9.75">
      <c r="K281" s="132"/>
      <c r="L281" s="149"/>
    </row>
    <row r="282" spans="11:12" ht="9.75">
      <c r="K282" s="132"/>
      <c r="L282" s="149"/>
    </row>
    <row r="283" spans="11:12" ht="9.75">
      <c r="K283" s="132"/>
      <c r="L283" s="149"/>
    </row>
    <row r="284" spans="11:12" ht="9.75">
      <c r="K284" s="132"/>
      <c r="L284" s="149"/>
    </row>
    <row r="285" spans="11:12" ht="9.75">
      <c r="K285" s="132"/>
      <c r="L285" s="149"/>
    </row>
    <row r="286" spans="11:12" ht="9.75">
      <c r="K286" s="132"/>
      <c r="L286" s="149"/>
    </row>
    <row r="287" spans="11:12" ht="9.75">
      <c r="K287" s="132"/>
      <c r="L287" s="149"/>
    </row>
    <row r="288" spans="11:12" ht="9.75">
      <c r="K288" s="132"/>
      <c r="L288" s="149"/>
    </row>
    <row r="289" spans="11:12" ht="9.75">
      <c r="K289" s="132"/>
      <c r="L289" s="149"/>
    </row>
    <row r="290" spans="11:12" ht="9.75">
      <c r="K290" s="132"/>
      <c r="L290" s="149"/>
    </row>
    <row r="291" spans="11:12" ht="9.75">
      <c r="K291" s="132"/>
      <c r="L291" s="149"/>
    </row>
    <row r="292" spans="11:12" ht="9.75">
      <c r="K292" s="132"/>
      <c r="L292" s="149"/>
    </row>
    <row r="293" spans="11:12" ht="9.75">
      <c r="K293" s="132"/>
      <c r="L293" s="149"/>
    </row>
    <row r="294" spans="11:12" ht="9.75">
      <c r="K294" s="132"/>
      <c r="L294" s="149"/>
    </row>
    <row r="295" spans="11:12" ht="9.75">
      <c r="K295" s="132"/>
      <c r="L295" s="149"/>
    </row>
    <row r="296" spans="11:12" ht="9.75">
      <c r="K296" s="132"/>
      <c r="L296" s="149"/>
    </row>
    <row r="297" spans="11:12" ht="9.75">
      <c r="K297" s="132"/>
      <c r="L297" s="149"/>
    </row>
    <row r="298" spans="11:12" ht="9.75">
      <c r="K298" s="132"/>
      <c r="L298" s="149"/>
    </row>
    <row r="299" spans="11:12" ht="9.75">
      <c r="K299" s="132"/>
      <c r="L299" s="149"/>
    </row>
    <row r="300" spans="11:12" ht="9.75">
      <c r="K300" s="132"/>
      <c r="L300" s="149"/>
    </row>
    <row r="301" spans="11:12" ht="9.75">
      <c r="K301" s="132"/>
      <c r="L301" s="149"/>
    </row>
    <row r="302" spans="11:12" ht="9.75">
      <c r="K302" s="132"/>
      <c r="L302" s="149"/>
    </row>
    <row r="303" spans="11:12" ht="9.75">
      <c r="K303" s="132"/>
      <c r="L303" s="149"/>
    </row>
    <row r="304" spans="11:12" ht="9.75">
      <c r="K304" s="132"/>
      <c r="L304" s="149"/>
    </row>
    <row r="305" spans="11:12" ht="9.75">
      <c r="K305" s="132"/>
      <c r="L305" s="149"/>
    </row>
    <row r="306" spans="11:12" ht="9.75">
      <c r="K306" s="132"/>
      <c r="L306" s="149"/>
    </row>
    <row r="307" spans="11:12" ht="9.75">
      <c r="K307" s="132"/>
      <c r="L307" s="149"/>
    </row>
    <row r="308" spans="11:12" ht="9.75">
      <c r="K308" s="132"/>
      <c r="L308" s="149"/>
    </row>
    <row r="309" spans="11:12" ht="9.75">
      <c r="K309" s="132"/>
      <c r="L309" s="149"/>
    </row>
    <row r="310" spans="11:12" ht="9.75">
      <c r="K310" s="132"/>
      <c r="L310" s="149"/>
    </row>
    <row r="311" spans="11:12" ht="9.75">
      <c r="K311" s="132"/>
      <c r="L311" s="149"/>
    </row>
    <row r="312" spans="11:12" ht="9.75">
      <c r="K312" s="132"/>
      <c r="L312" s="149"/>
    </row>
    <row r="313" spans="11:12" ht="9.75">
      <c r="K313" s="132"/>
      <c r="L313" s="149"/>
    </row>
    <row r="314" spans="11:12" ht="9.75">
      <c r="K314" s="132"/>
      <c r="L314" s="149"/>
    </row>
    <row r="315" spans="11:12" ht="9.75">
      <c r="K315" s="132"/>
      <c r="L315" s="149"/>
    </row>
    <row r="316" spans="11:12" ht="9.75">
      <c r="K316" s="132"/>
      <c r="L316" s="149"/>
    </row>
    <row r="317" spans="11:12" ht="9.75">
      <c r="K317" s="132"/>
      <c r="L317" s="149"/>
    </row>
    <row r="318" spans="11:12" ht="9.75">
      <c r="K318" s="132"/>
      <c r="L318" s="149"/>
    </row>
    <row r="319" spans="11:12" ht="9.75">
      <c r="K319" s="132"/>
      <c r="L319" s="149"/>
    </row>
    <row r="320" spans="11:12" ht="9.75">
      <c r="K320" s="132"/>
      <c r="L320" s="149"/>
    </row>
    <row r="321" spans="11:12" ht="9.75">
      <c r="K321" s="132"/>
      <c r="L321" s="149"/>
    </row>
    <row r="322" spans="11:12" ht="9.75">
      <c r="K322" s="132"/>
      <c r="L322" s="149"/>
    </row>
    <row r="323" spans="11:12" ht="9.75">
      <c r="K323" s="132"/>
      <c r="L323" s="149"/>
    </row>
    <row r="324" spans="11:12" ht="9.75">
      <c r="K324" s="132"/>
      <c r="L324" s="149"/>
    </row>
    <row r="325" spans="11:12" ht="9.75">
      <c r="K325" s="132"/>
      <c r="L325" s="149"/>
    </row>
    <row r="326" spans="11:12" ht="9.75">
      <c r="K326" s="132"/>
      <c r="L326" s="149"/>
    </row>
    <row r="327" spans="11:12" ht="9.75">
      <c r="K327" s="132"/>
      <c r="L327" s="149"/>
    </row>
    <row r="328" spans="11:12" ht="9.75">
      <c r="K328" s="132"/>
      <c r="L328" s="149"/>
    </row>
    <row r="329" spans="11:12" ht="9.75">
      <c r="K329" s="132"/>
      <c r="L329" s="149"/>
    </row>
    <row r="330" spans="11:12" ht="9.75">
      <c r="K330" s="132"/>
      <c r="L330" s="149"/>
    </row>
    <row r="331" spans="11:12" ht="9.75">
      <c r="K331" s="132"/>
      <c r="L331" s="149"/>
    </row>
    <row r="332" spans="11:12" ht="9.75">
      <c r="K332" s="132"/>
      <c r="L332" s="149"/>
    </row>
    <row r="333" spans="11:12" ht="9.75">
      <c r="K333" s="132"/>
      <c r="L333" s="149"/>
    </row>
    <row r="334" spans="11:12" ht="9.75">
      <c r="K334" s="132"/>
      <c r="L334" s="149"/>
    </row>
    <row r="335" spans="11:12" ht="9.75">
      <c r="K335" s="132"/>
      <c r="L335" s="149"/>
    </row>
    <row r="336" spans="11:12" ht="9.75">
      <c r="K336" s="132"/>
      <c r="L336" s="149"/>
    </row>
    <row r="337" spans="11:12" ht="9.75">
      <c r="K337" s="132"/>
      <c r="L337" s="149"/>
    </row>
    <row r="338" spans="11:12" ht="9.75">
      <c r="K338" s="132"/>
      <c r="L338" s="149"/>
    </row>
    <row r="339" spans="11:12" ht="9.75">
      <c r="K339" s="132"/>
      <c r="L339" s="149"/>
    </row>
    <row r="340" spans="11:12" ht="9.75">
      <c r="K340" s="132"/>
      <c r="L340" s="149"/>
    </row>
    <row r="341" spans="11:12" ht="9.75">
      <c r="K341" s="132"/>
      <c r="L341" s="149"/>
    </row>
    <row r="342" spans="11:12" ht="9.75">
      <c r="K342" s="132"/>
      <c r="L342" s="149"/>
    </row>
    <row r="343" spans="11:12" ht="9.75">
      <c r="K343" s="132"/>
      <c r="L343" s="149"/>
    </row>
    <row r="344" spans="11:12" ht="9.75">
      <c r="K344" s="132"/>
      <c r="L344" s="149"/>
    </row>
    <row r="345" spans="11:12" ht="9.75">
      <c r="K345" s="132"/>
      <c r="L345" s="149"/>
    </row>
    <row r="346" spans="11:12" ht="9.75">
      <c r="K346" s="132"/>
      <c r="L346" s="149"/>
    </row>
    <row r="347" spans="11:12" ht="9.75">
      <c r="K347" s="132"/>
      <c r="L347" s="149"/>
    </row>
    <row r="348" spans="11:12" ht="9.75">
      <c r="K348" s="132"/>
      <c r="L348" s="149"/>
    </row>
    <row r="349" spans="11:12" ht="9.75">
      <c r="K349" s="132"/>
      <c r="L349" s="149"/>
    </row>
    <row r="350" spans="11:12" ht="9.75">
      <c r="K350" s="132"/>
      <c r="L350" s="149"/>
    </row>
    <row r="351" spans="11:12" ht="9.75">
      <c r="K351" s="132"/>
      <c r="L351" s="149"/>
    </row>
    <row r="352" spans="11:12" ht="9.75">
      <c r="K352" s="132"/>
      <c r="L352" s="149"/>
    </row>
    <row r="353" spans="11:12" ht="9.75">
      <c r="K353" s="132"/>
      <c r="L353" s="149"/>
    </row>
    <row r="354" spans="11:12" ht="9.75">
      <c r="K354" s="132"/>
      <c r="L354" s="149"/>
    </row>
    <row r="355" spans="11:12" ht="9.75">
      <c r="K355" s="132"/>
      <c r="L355" s="149"/>
    </row>
    <row r="356" spans="11:12" ht="9.75">
      <c r="K356" s="132"/>
      <c r="L356" s="149"/>
    </row>
    <row r="357" spans="11:12" ht="9.75">
      <c r="K357" s="132"/>
      <c r="L357" s="149"/>
    </row>
    <row r="358" spans="11:12" ht="9.75">
      <c r="K358" s="132"/>
      <c r="L358" s="149"/>
    </row>
    <row r="359" spans="11:12" ht="9.75">
      <c r="K359" s="132"/>
      <c r="L359" s="149"/>
    </row>
    <row r="360" spans="11:12" ht="9.75">
      <c r="K360" s="132"/>
      <c r="L360" s="149"/>
    </row>
    <row r="361" spans="11:12" ht="9.75">
      <c r="K361" s="132"/>
      <c r="L361" s="149"/>
    </row>
    <row r="362" spans="11:12" ht="9.75">
      <c r="K362" s="132"/>
      <c r="L362" s="149"/>
    </row>
    <row r="363" spans="11:12" ht="9.75">
      <c r="K363" s="132"/>
      <c r="L363" s="149"/>
    </row>
    <row r="364" spans="11:12" ht="9.75">
      <c r="K364" s="132"/>
      <c r="L364" s="149"/>
    </row>
    <row r="365" spans="11:12" ht="9.75">
      <c r="K365" s="132"/>
      <c r="L365" s="149"/>
    </row>
    <row r="366" spans="11:12" ht="9.75">
      <c r="K366" s="132"/>
      <c r="L366" s="149"/>
    </row>
    <row r="367" spans="11:12" ht="9.75">
      <c r="K367" s="132"/>
      <c r="L367" s="149"/>
    </row>
    <row r="368" spans="11:12" ht="9.75">
      <c r="K368" s="132"/>
      <c r="L368" s="149"/>
    </row>
    <row r="369" spans="11:12" ht="9.75">
      <c r="K369" s="132"/>
      <c r="L369" s="149"/>
    </row>
    <row r="370" spans="11:12" ht="9.75">
      <c r="K370" s="132"/>
      <c r="L370" s="149"/>
    </row>
    <row r="371" spans="11:12" ht="9.75">
      <c r="K371" s="132"/>
      <c r="L371" s="149"/>
    </row>
    <row r="372" spans="11:12" ht="9.75">
      <c r="K372" s="132"/>
      <c r="L372" s="149"/>
    </row>
    <row r="373" spans="11:12" ht="9.75">
      <c r="K373" s="132"/>
      <c r="L373" s="149"/>
    </row>
    <row r="374" spans="11:12" ht="9.75">
      <c r="K374" s="132"/>
      <c r="L374" s="149"/>
    </row>
    <row r="375" spans="11:12" ht="9.75">
      <c r="K375" s="132"/>
      <c r="L375" s="149"/>
    </row>
    <row r="376" spans="11:12" ht="9.75">
      <c r="K376" s="132"/>
      <c r="L376" s="149"/>
    </row>
    <row r="377" spans="11:12" ht="9.75">
      <c r="K377" s="132"/>
      <c r="L377" s="149"/>
    </row>
    <row r="378" spans="11:12" ht="9.75">
      <c r="K378" s="132"/>
      <c r="L378" s="149"/>
    </row>
    <row r="379" spans="11:12" ht="9.75">
      <c r="K379" s="132"/>
      <c r="L379" s="149"/>
    </row>
    <row r="380" spans="11:12" ht="9.75">
      <c r="K380" s="132"/>
      <c r="L380" s="149"/>
    </row>
    <row r="381" spans="11:12" ht="9.75">
      <c r="K381" s="132"/>
      <c r="L381" s="149"/>
    </row>
    <row r="382" spans="11:12" ht="9.75">
      <c r="K382" s="132"/>
      <c r="L382" s="149"/>
    </row>
    <row r="383" spans="11:12" ht="9.75">
      <c r="K383" s="132"/>
      <c r="L383" s="149"/>
    </row>
    <row r="384" spans="11:12" ht="9.75">
      <c r="K384" s="132"/>
      <c r="L384" s="149"/>
    </row>
    <row r="385" spans="11:12" ht="9.75">
      <c r="K385" s="132"/>
      <c r="L385" s="149"/>
    </row>
    <row r="386" spans="11:12" ht="9.75">
      <c r="K386" s="132"/>
      <c r="L386" s="149"/>
    </row>
    <row r="387" spans="11:12" ht="9.75">
      <c r="K387" s="132"/>
      <c r="L387" s="149"/>
    </row>
    <row r="388" spans="11:12" ht="9.75">
      <c r="K388" s="132"/>
      <c r="L388" s="149"/>
    </row>
    <row r="389" spans="11:12" ht="9.75">
      <c r="K389" s="132"/>
      <c r="L389" s="149"/>
    </row>
    <row r="390" spans="11:12" ht="9.75">
      <c r="K390" s="132"/>
      <c r="L390" s="149"/>
    </row>
    <row r="391" spans="11:12" ht="9.75">
      <c r="K391" s="132"/>
      <c r="L391" s="149"/>
    </row>
    <row r="392" spans="11:12" ht="9.75">
      <c r="K392" s="132"/>
      <c r="L392" s="149"/>
    </row>
    <row r="393" spans="11:12" ht="9.75">
      <c r="K393" s="132"/>
      <c r="L393" s="149"/>
    </row>
    <row r="394" spans="11:12" ht="9.75">
      <c r="K394" s="132"/>
      <c r="L394" s="149"/>
    </row>
    <row r="395" spans="11:12" ht="9.75">
      <c r="K395" s="132"/>
      <c r="L395" s="149"/>
    </row>
    <row r="396" spans="11:12" ht="9.75">
      <c r="K396" s="132"/>
      <c r="L396" s="149"/>
    </row>
    <row r="397" spans="11:12" ht="9.75">
      <c r="K397" s="132"/>
      <c r="L397" s="149"/>
    </row>
    <row r="398" spans="11:12" ht="9.75">
      <c r="K398" s="132"/>
      <c r="L398" s="149"/>
    </row>
    <row r="399" spans="11:12" ht="9.75">
      <c r="K399" s="132"/>
      <c r="L399" s="149"/>
    </row>
    <row r="400" spans="11:12" ht="9.75">
      <c r="K400" s="132"/>
      <c r="L400" s="149"/>
    </row>
    <row r="401" spans="11:12" ht="9.75">
      <c r="K401" s="132"/>
      <c r="L401" s="149"/>
    </row>
    <row r="402" spans="11:12" ht="9.75">
      <c r="K402" s="132"/>
      <c r="L402" s="149"/>
    </row>
    <row r="403" spans="11:12" ht="9.75">
      <c r="K403" s="132"/>
      <c r="L403" s="149"/>
    </row>
    <row r="404" spans="11:12" ht="9.75">
      <c r="K404" s="132"/>
      <c r="L404" s="149"/>
    </row>
    <row r="405" spans="11:12" ht="9.75">
      <c r="K405" s="132"/>
      <c r="L405" s="149"/>
    </row>
    <row r="406" spans="11:12" ht="9.75">
      <c r="K406" s="132"/>
      <c r="L406" s="149"/>
    </row>
    <row r="407" spans="11:12" ht="9.75">
      <c r="K407" s="132"/>
      <c r="L407" s="149"/>
    </row>
    <row r="408" spans="11:12" ht="9.75">
      <c r="K408" s="132"/>
      <c r="L408" s="149"/>
    </row>
    <row r="409" spans="11:12" ht="9.75">
      <c r="K409" s="132"/>
      <c r="L409" s="149"/>
    </row>
    <row r="410" spans="11:12" ht="9.75">
      <c r="K410" s="132"/>
      <c r="L410" s="149"/>
    </row>
    <row r="411" spans="11:12" ht="9.75">
      <c r="K411" s="132"/>
      <c r="L411" s="149"/>
    </row>
    <row r="412" spans="11:12" ht="9.75">
      <c r="K412" s="132"/>
      <c r="L412" s="149"/>
    </row>
    <row r="413" spans="11:12" ht="9.75">
      <c r="K413" s="132"/>
      <c r="L413" s="149"/>
    </row>
    <row r="414" spans="11:12" ht="9.75">
      <c r="K414" s="132"/>
      <c r="L414" s="149"/>
    </row>
    <row r="415" spans="11:12" ht="9.75">
      <c r="K415" s="132"/>
      <c r="L415" s="149"/>
    </row>
    <row r="416" spans="11:12" ht="9.75">
      <c r="K416" s="132"/>
      <c r="L416" s="149"/>
    </row>
    <row r="417" spans="11:12" ht="9.75">
      <c r="K417" s="132"/>
      <c r="L417" s="149"/>
    </row>
    <row r="418" spans="11:12" ht="9.75">
      <c r="K418" s="132"/>
      <c r="L418" s="149"/>
    </row>
    <row r="419" spans="11:12" ht="9.75">
      <c r="K419" s="132"/>
      <c r="L419" s="149"/>
    </row>
    <row r="420" spans="11:12" ht="9.75">
      <c r="K420" s="132"/>
      <c r="L420" s="149"/>
    </row>
    <row r="421" spans="11:12" ht="9.75">
      <c r="K421" s="132"/>
      <c r="L421" s="149"/>
    </row>
    <row r="422" spans="11:12" ht="9.75">
      <c r="K422" s="132"/>
      <c r="L422" s="149"/>
    </row>
    <row r="423" spans="11:12" ht="9.75">
      <c r="K423" s="132"/>
      <c r="L423" s="149"/>
    </row>
    <row r="424" spans="11:12" ht="9.75">
      <c r="K424" s="132"/>
      <c r="L424" s="149"/>
    </row>
    <row r="425" spans="11:12" ht="9.75">
      <c r="K425" s="132"/>
      <c r="L425" s="149"/>
    </row>
    <row r="426" spans="11:12" ht="9.75">
      <c r="K426" s="132"/>
      <c r="L426" s="149"/>
    </row>
    <row r="427" spans="11:12" ht="9.75">
      <c r="K427" s="132"/>
      <c r="L427" s="149"/>
    </row>
    <row r="428" spans="11:12" ht="9.75">
      <c r="K428" s="132"/>
      <c r="L428" s="149"/>
    </row>
    <row r="429" spans="11:12" ht="9.75">
      <c r="K429" s="132"/>
      <c r="L429" s="149"/>
    </row>
    <row r="430" spans="11:12" ht="9.75">
      <c r="K430" s="132"/>
      <c r="L430" s="149"/>
    </row>
    <row r="431" spans="11:12" ht="9.75">
      <c r="K431" s="132"/>
      <c r="L431" s="149"/>
    </row>
    <row r="432" spans="11:12" ht="9.75">
      <c r="K432" s="132"/>
      <c r="L432" s="149"/>
    </row>
    <row r="433" spans="11:12" ht="9.75">
      <c r="K433" s="132"/>
      <c r="L433" s="149"/>
    </row>
    <row r="434" spans="11:12" ht="9.75">
      <c r="K434" s="132"/>
      <c r="L434" s="149"/>
    </row>
    <row r="435" spans="11:12" ht="9.75">
      <c r="K435" s="132"/>
      <c r="L435" s="149"/>
    </row>
    <row r="436" spans="11:12" ht="9.75">
      <c r="K436" s="132"/>
      <c r="L436" s="149"/>
    </row>
    <row r="437" spans="11:12" ht="9.75">
      <c r="K437" s="132"/>
      <c r="L437" s="149"/>
    </row>
    <row r="438" spans="11:12" ht="9.75">
      <c r="K438" s="132"/>
      <c r="L438" s="149"/>
    </row>
    <row r="439" spans="11:12" ht="9.75">
      <c r="K439" s="132"/>
      <c r="L439" s="149"/>
    </row>
    <row r="440" spans="11:12" ht="9.75">
      <c r="K440" s="132"/>
      <c r="L440" s="149"/>
    </row>
    <row r="441" spans="11:12" ht="9.75">
      <c r="K441" s="132"/>
      <c r="L441" s="149"/>
    </row>
    <row r="442" spans="11:12" ht="9.75">
      <c r="K442" s="132"/>
      <c r="L442" s="149"/>
    </row>
    <row r="443" spans="11:12" ht="9.75">
      <c r="K443" s="132"/>
      <c r="L443" s="149"/>
    </row>
    <row r="444" spans="11:12" ht="9.75">
      <c r="K444" s="132"/>
      <c r="L444" s="149"/>
    </row>
    <row r="445" spans="11:12" ht="9.75">
      <c r="K445" s="132"/>
      <c r="L445" s="149"/>
    </row>
    <row r="446" spans="11:12" ht="9.75">
      <c r="K446" s="132"/>
      <c r="L446" s="149"/>
    </row>
    <row r="447" spans="11:12" ht="9.75">
      <c r="K447" s="132"/>
      <c r="L447" s="149"/>
    </row>
    <row r="448" spans="11:12" ht="9.75">
      <c r="K448" s="132"/>
      <c r="L448" s="149"/>
    </row>
    <row r="449" spans="11:12" ht="9.75">
      <c r="K449" s="132"/>
      <c r="L449" s="149"/>
    </row>
    <row r="450" spans="11:12" ht="9.75">
      <c r="K450" s="132"/>
      <c r="L450" s="149"/>
    </row>
    <row r="451" spans="11:12" ht="9.75">
      <c r="K451" s="132"/>
      <c r="L451" s="149"/>
    </row>
    <row r="452" spans="11:12" ht="9.75">
      <c r="K452" s="132"/>
      <c r="L452" s="149"/>
    </row>
    <row r="453" spans="11:12" ht="9.75">
      <c r="K453" s="132"/>
      <c r="L453" s="149"/>
    </row>
    <row r="454" spans="11:12" ht="9.75">
      <c r="K454" s="132"/>
      <c r="L454" s="149"/>
    </row>
    <row r="455" spans="11:12" ht="9.75">
      <c r="K455" s="132"/>
      <c r="L455" s="149"/>
    </row>
    <row r="456" spans="11:12" ht="9.75">
      <c r="K456" s="132"/>
      <c r="L456" s="149"/>
    </row>
    <row r="457" spans="11:12" ht="9.75">
      <c r="K457" s="132"/>
      <c r="L457" s="149"/>
    </row>
    <row r="458" spans="11:12" ht="9.75">
      <c r="K458" s="132"/>
      <c r="L458" s="149"/>
    </row>
    <row r="459" spans="11:12" ht="9.75">
      <c r="K459" s="132"/>
      <c r="L459" s="149"/>
    </row>
    <row r="460" spans="11:12" ht="9.75">
      <c r="K460" s="132"/>
      <c r="L460" s="149"/>
    </row>
    <row r="461" spans="11:12" ht="9.75">
      <c r="K461" s="132"/>
      <c r="L461" s="149"/>
    </row>
    <row r="462" spans="11:12" ht="9.75">
      <c r="K462" s="132"/>
      <c r="L462" s="149"/>
    </row>
    <row r="463" spans="11:12" ht="9.75">
      <c r="K463" s="132"/>
      <c r="L463" s="149"/>
    </row>
    <row r="464" spans="11:12" ht="9.75">
      <c r="K464" s="132"/>
      <c r="L464" s="149"/>
    </row>
    <row r="465" spans="11:12" ht="9.75">
      <c r="K465" s="132"/>
      <c r="L465" s="149"/>
    </row>
    <row r="466" spans="11:12" ht="9.75">
      <c r="K466" s="132"/>
      <c r="L466" s="149"/>
    </row>
    <row r="467" spans="11:12" ht="9.75">
      <c r="K467" s="132"/>
      <c r="L467" s="149"/>
    </row>
    <row r="468" spans="11:12" ht="9.75">
      <c r="K468" s="132"/>
      <c r="L468" s="149"/>
    </row>
    <row r="469" spans="11:12" ht="9.75">
      <c r="K469" s="132"/>
      <c r="L469" s="149"/>
    </row>
    <row r="470" spans="11:12" ht="9.75">
      <c r="K470" s="132"/>
      <c r="L470" s="149"/>
    </row>
    <row r="471" spans="11:12" ht="9.75">
      <c r="K471" s="132"/>
      <c r="L471" s="149"/>
    </row>
    <row r="472" spans="11:12" ht="9.75">
      <c r="K472" s="132"/>
      <c r="L472" s="149"/>
    </row>
    <row r="473" spans="11:12" ht="9.75">
      <c r="K473" s="132"/>
      <c r="L473" s="149"/>
    </row>
    <row r="474" spans="11:12" ht="9.75">
      <c r="K474" s="132"/>
      <c r="L474" s="149"/>
    </row>
    <row r="475" spans="11:12" ht="9.75">
      <c r="K475" s="132"/>
      <c r="L475" s="149"/>
    </row>
    <row r="476" spans="11:12" ht="9.75">
      <c r="K476" s="132"/>
      <c r="L476" s="149"/>
    </row>
    <row r="477" spans="11:12" ht="9.75">
      <c r="K477" s="132"/>
      <c r="L477" s="149"/>
    </row>
    <row r="478" spans="11:12" ht="9.75">
      <c r="K478" s="132"/>
      <c r="L478" s="149"/>
    </row>
    <row r="479" spans="11:12" ht="9.75">
      <c r="K479" s="132"/>
      <c r="L479" s="149"/>
    </row>
    <row r="480" spans="11:12" ht="9.75">
      <c r="K480" s="132"/>
      <c r="L480" s="149"/>
    </row>
    <row r="481" spans="11:12" ht="9.75">
      <c r="K481" s="132"/>
      <c r="L481" s="149"/>
    </row>
    <row r="482" spans="11:12" ht="9.75">
      <c r="K482" s="132"/>
      <c r="L482" s="149"/>
    </row>
    <row r="483" spans="11:12" ht="9.75">
      <c r="K483" s="132"/>
      <c r="L483" s="149"/>
    </row>
    <row r="484" spans="11:12" ht="9.75">
      <c r="K484" s="132"/>
      <c r="L484" s="149"/>
    </row>
    <row r="485" spans="11:12" ht="9.75">
      <c r="K485" s="132"/>
      <c r="L485" s="149"/>
    </row>
    <row r="486" spans="11:12" ht="9.75">
      <c r="K486" s="132"/>
      <c r="L486" s="149"/>
    </row>
    <row r="487" spans="11:12" ht="9.75">
      <c r="K487" s="132"/>
      <c r="L487" s="149"/>
    </row>
    <row r="488" spans="11:12" ht="9.75">
      <c r="K488" s="132"/>
      <c r="L488" s="149"/>
    </row>
    <row r="489" spans="11:12" ht="9.75">
      <c r="K489" s="132"/>
      <c r="L489" s="149"/>
    </row>
    <row r="490" spans="11:12" ht="9.75">
      <c r="K490" s="132"/>
      <c r="L490" s="149"/>
    </row>
    <row r="491" spans="11:12" ht="9.75">
      <c r="K491" s="132"/>
      <c r="L491" s="149"/>
    </row>
    <row r="492" spans="11:12" ht="9.75">
      <c r="K492" s="132"/>
      <c r="L492" s="149"/>
    </row>
    <row r="493" spans="11:12" ht="9.75">
      <c r="K493" s="132"/>
      <c r="L493" s="149"/>
    </row>
    <row r="494" spans="11:12" ht="9.75">
      <c r="K494" s="132"/>
      <c r="L494" s="149"/>
    </row>
    <row r="495" spans="11:12" ht="9.75">
      <c r="K495" s="132"/>
      <c r="L495" s="149"/>
    </row>
    <row r="496" spans="11:12" ht="9.75">
      <c r="K496" s="132"/>
      <c r="L496" s="149"/>
    </row>
    <row r="497" spans="11:12" ht="9.75">
      <c r="K497" s="132"/>
      <c r="L497" s="149"/>
    </row>
    <row r="498" spans="11:12" ht="9.75">
      <c r="K498" s="132"/>
      <c r="L498" s="149"/>
    </row>
    <row r="499" spans="11:12" ht="9.75">
      <c r="K499" s="132"/>
      <c r="L499" s="149"/>
    </row>
    <row r="500" spans="11:12" ht="9.75">
      <c r="K500" s="132"/>
      <c r="L500" s="149"/>
    </row>
    <row r="501" spans="11:12" ht="9.75">
      <c r="K501" s="132"/>
      <c r="L501" s="149"/>
    </row>
    <row r="502" spans="11:12" ht="9.75">
      <c r="K502" s="132"/>
      <c r="L502" s="149"/>
    </row>
    <row r="503" spans="11:12" ht="9.75">
      <c r="K503" s="132"/>
      <c r="L503" s="149"/>
    </row>
    <row r="504" spans="11:12" ht="9.75">
      <c r="K504" s="132"/>
      <c r="L504" s="149"/>
    </row>
    <row r="505" spans="11:12" ht="9.75">
      <c r="K505" s="132"/>
      <c r="L505" s="149"/>
    </row>
    <row r="506" spans="11:12" ht="9.75">
      <c r="K506" s="132"/>
      <c r="L506" s="149"/>
    </row>
    <row r="507" spans="11:12" ht="9.75">
      <c r="K507" s="132"/>
      <c r="L507" s="149"/>
    </row>
    <row r="508" spans="11:12" ht="9.75">
      <c r="K508" s="132"/>
      <c r="L508" s="149"/>
    </row>
    <row r="509" spans="11:12" ht="9.75">
      <c r="K509" s="132"/>
      <c r="L509" s="149"/>
    </row>
    <row r="510" spans="11:12" ht="9.75">
      <c r="K510" s="132"/>
      <c r="L510" s="149"/>
    </row>
    <row r="511" spans="11:12" ht="9.75">
      <c r="K511" s="132"/>
      <c r="L511" s="149"/>
    </row>
    <row r="512" spans="11:12" ht="9.75">
      <c r="K512" s="132"/>
      <c r="L512" s="149"/>
    </row>
    <row r="513" spans="11:12" ht="9.75">
      <c r="K513" s="132"/>
      <c r="L513" s="149"/>
    </row>
    <row r="514" spans="11:12" ht="9.75">
      <c r="K514" s="132"/>
      <c r="L514" s="149"/>
    </row>
    <row r="515" spans="11:12" ht="9.75">
      <c r="K515" s="132"/>
      <c r="L515" s="149"/>
    </row>
    <row r="516" spans="11:12" ht="9.75">
      <c r="K516" s="132"/>
      <c r="L516" s="149"/>
    </row>
    <row r="517" spans="11:12" ht="9.75">
      <c r="K517" s="132"/>
      <c r="L517" s="149"/>
    </row>
    <row r="518" spans="11:12" ht="9.75">
      <c r="K518" s="132"/>
      <c r="L518" s="149"/>
    </row>
    <row r="519" spans="11:12" ht="9.75">
      <c r="K519" s="132"/>
      <c r="L519" s="149"/>
    </row>
    <row r="520" spans="11:12" ht="9.75">
      <c r="K520" s="132"/>
      <c r="L520" s="149"/>
    </row>
    <row r="521" spans="11:12" ht="9.75">
      <c r="K521" s="132"/>
      <c r="L521" s="149"/>
    </row>
    <row r="522" spans="11:12" ht="9.75">
      <c r="K522" s="132"/>
      <c r="L522" s="149"/>
    </row>
    <row r="523" spans="11:12" ht="9.75">
      <c r="K523" s="132"/>
      <c r="L523" s="149"/>
    </row>
    <row r="524" spans="11:12" ht="9.75">
      <c r="K524" s="132"/>
      <c r="L524" s="149"/>
    </row>
    <row r="525" spans="11:12" ht="9.75">
      <c r="K525" s="132"/>
      <c r="L525" s="149"/>
    </row>
    <row r="526" spans="11:12" ht="9.75">
      <c r="K526" s="132"/>
      <c r="L526" s="149"/>
    </row>
    <row r="527" spans="11:12" ht="9.75">
      <c r="K527" s="132"/>
      <c r="L527" s="149"/>
    </row>
    <row r="528" spans="11:12" ht="9.75">
      <c r="K528" s="132"/>
      <c r="L528" s="149"/>
    </row>
    <row r="529" spans="11:12" ht="9.75">
      <c r="K529" s="132"/>
      <c r="L529" s="149"/>
    </row>
    <row r="530" spans="11:12" ht="9.75">
      <c r="K530" s="132"/>
      <c r="L530" s="149"/>
    </row>
    <row r="531" spans="11:12" ht="9.75">
      <c r="K531" s="132"/>
      <c r="L531" s="149"/>
    </row>
    <row r="532" spans="11:12" ht="9.75">
      <c r="K532" s="132"/>
      <c r="L532" s="149"/>
    </row>
    <row r="533" spans="11:12" ht="9.75">
      <c r="K533" s="132"/>
      <c r="L533" s="149"/>
    </row>
    <row r="534" spans="11:12" ht="9.75">
      <c r="K534" s="132"/>
      <c r="L534" s="149"/>
    </row>
    <row r="535" spans="11:12" ht="9.75">
      <c r="K535" s="132"/>
      <c r="L535" s="149"/>
    </row>
    <row r="536" spans="11:12" ht="9.75">
      <c r="K536" s="132"/>
      <c r="L536" s="149"/>
    </row>
    <row r="537" spans="11:12" ht="9.75">
      <c r="K537" s="132"/>
      <c r="L537" s="149"/>
    </row>
    <row r="538" spans="11:12" ht="9.75">
      <c r="K538" s="132"/>
      <c r="L538" s="149"/>
    </row>
    <row r="539" spans="11:12" ht="9.75">
      <c r="K539" s="132"/>
      <c r="L539" s="149"/>
    </row>
    <row r="540" spans="11:12" ht="9.75">
      <c r="K540" s="132"/>
      <c r="L540" s="149"/>
    </row>
    <row r="541" spans="11:12" ht="9.75">
      <c r="K541" s="132"/>
      <c r="L541" s="149"/>
    </row>
    <row r="542" spans="11:12" ht="9.75">
      <c r="K542" s="132"/>
      <c r="L542" s="149"/>
    </row>
    <row r="543" spans="11:12" ht="9.75">
      <c r="K543" s="132"/>
      <c r="L543" s="149"/>
    </row>
    <row r="544" spans="11:12" ht="9.75">
      <c r="K544" s="132"/>
      <c r="L544" s="149"/>
    </row>
    <row r="545" spans="11:12" ht="9.75">
      <c r="K545" s="132"/>
      <c r="L545" s="149"/>
    </row>
    <row r="546" spans="11:12" ht="9.75">
      <c r="K546" s="132"/>
      <c r="L546" s="149"/>
    </row>
    <row r="547" spans="11:12" ht="9.75">
      <c r="K547" s="132"/>
      <c r="L547" s="149"/>
    </row>
    <row r="548" spans="11:12" ht="9.75">
      <c r="K548" s="132"/>
      <c r="L548" s="149"/>
    </row>
    <row r="549" spans="11:12" ht="9.75">
      <c r="K549" s="132"/>
      <c r="L549" s="149"/>
    </row>
    <row r="550" spans="11:12" ht="9.75">
      <c r="K550" s="132"/>
      <c r="L550" s="149"/>
    </row>
    <row r="551" spans="11:12" ht="9.75">
      <c r="K551" s="132"/>
      <c r="L551" s="149"/>
    </row>
    <row r="552" spans="11:12" ht="9.75">
      <c r="K552" s="132"/>
      <c r="L552" s="149"/>
    </row>
    <row r="553" spans="11:12" ht="9.75">
      <c r="K553" s="132"/>
      <c r="L553" s="149"/>
    </row>
    <row r="554" spans="11:12" ht="9.75">
      <c r="K554" s="132"/>
      <c r="L554" s="149"/>
    </row>
    <row r="555" spans="11:12" ht="9.75">
      <c r="K555" s="132"/>
      <c r="L555" s="149"/>
    </row>
    <row r="556" spans="11:12" ht="9.75">
      <c r="K556" s="132"/>
      <c r="L556" s="149"/>
    </row>
    <row r="557" spans="11:12" ht="9.75">
      <c r="K557" s="132"/>
      <c r="L557" s="149"/>
    </row>
    <row r="558" spans="11:12" ht="9.75">
      <c r="K558" s="132"/>
      <c r="L558" s="149"/>
    </row>
    <row r="559" spans="11:12" ht="9.75">
      <c r="K559" s="132"/>
      <c r="L559" s="149"/>
    </row>
    <row r="560" spans="11:12" ht="9.75">
      <c r="K560" s="132"/>
      <c r="L560" s="149"/>
    </row>
    <row r="561" spans="11:12" ht="9.75">
      <c r="K561" s="132"/>
      <c r="L561" s="149"/>
    </row>
    <row r="562" spans="11:12" ht="9.75">
      <c r="K562" s="132"/>
      <c r="L562" s="149"/>
    </row>
    <row r="563" spans="11:12" ht="9.75">
      <c r="K563" s="132"/>
      <c r="L563" s="149"/>
    </row>
    <row r="564" spans="11:12" ht="9.75">
      <c r="K564" s="132"/>
      <c r="L564" s="149"/>
    </row>
    <row r="565" spans="11:12" ht="9.75">
      <c r="K565" s="132"/>
      <c r="L565" s="149"/>
    </row>
    <row r="566" spans="11:12" ht="9.75">
      <c r="K566" s="132"/>
      <c r="L566" s="149"/>
    </row>
    <row r="567" spans="11:12" ht="9.75">
      <c r="K567" s="132"/>
      <c r="L567" s="149"/>
    </row>
    <row r="568" spans="11:12" ht="9.75">
      <c r="K568" s="132"/>
      <c r="L568" s="149"/>
    </row>
    <row r="569" spans="11:12" ht="9.75">
      <c r="K569" s="132"/>
      <c r="L569" s="149"/>
    </row>
    <row r="570" spans="11:12" ht="9.75">
      <c r="K570" s="132"/>
      <c r="L570" s="149"/>
    </row>
    <row r="571" spans="11:12" ht="9.75">
      <c r="K571" s="132"/>
      <c r="L571" s="149"/>
    </row>
    <row r="572" spans="11:12" ht="9.75">
      <c r="K572" s="132"/>
      <c r="L572" s="149"/>
    </row>
    <row r="573" spans="11:12" ht="9.75">
      <c r="K573" s="132"/>
      <c r="L573" s="149"/>
    </row>
    <row r="574" spans="11:12" ht="9.75">
      <c r="K574" s="132"/>
      <c r="L574" s="149"/>
    </row>
    <row r="575" spans="11:12" ht="9.75">
      <c r="K575" s="132"/>
      <c r="L575" s="149"/>
    </row>
    <row r="576" spans="11:12" ht="9.75">
      <c r="K576" s="132"/>
      <c r="L576" s="149"/>
    </row>
    <row r="577" spans="11:12" ht="9.75">
      <c r="K577" s="132"/>
      <c r="L577" s="149"/>
    </row>
    <row r="578" spans="11:12" ht="9.75">
      <c r="K578" s="132"/>
      <c r="L578" s="149"/>
    </row>
    <row r="579" spans="11:12" ht="9.75">
      <c r="K579" s="132"/>
      <c r="L579" s="149"/>
    </row>
    <row r="580" spans="11:12" ht="9.75">
      <c r="K580" s="132"/>
      <c r="L580" s="149"/>
    </row>
    <row r="581" spans="11:12" ht="9.75">
      <c r="K581" s="132"/>
      <c r="L581" s="149"/>
    </row>
    <row r="582" spans="11:12" ht="9.75">
      <c r="K582" s="132"/>
      <c r="L582" s="149"/>
    </row>
    <row r="583" spans="11:12" ht="9.75">
      <c r="K583" s="132"/>
      <c r="L583" s="149"/>
    </row>
    <row r="584" spans="11:12" ht="9.75">
      <c r="K584" s="132"/>
      <c r="L584" s="149"/>
    </row>
    <row r="585" spans="11:12" ht="9.75">
      <c r="K585" s="132"/>
      <c r="L585" s="149"/>
    </row>
    <row r="586" spans="11:12" ht="9.75">
      <c r="K586" s="132"/>
      <c r="L586" s="149"/>
    </row>
    <row r="587" spans="11:12" ht="9.75">
      <c r="K587" s="132"/>
      <c r="L587" s="149"/>
    </row>
    <row r="588" spans="11:12" ht="9.75">
      <c r="K588" s="132"/>
      <c r="L588" s="149"/>
    </row>
    <row r="589" spans="11:12" ht="9.75">
      <c r="K589" s="132"/>
      <c r="L589" s="149"/>
    </row>
    <row r="590" spans="11:12" ht="9.75">
      <c r="K590" s="132"/>
      <c r="L590" s="149"/>
    </row>
    <row r="591" spans="11:12" ht="9.75">
      <c r="K591" s="132"/>
      <c r="L591" s="149"/>
    </row>
    <row r="592" spans="11:12" ht="9.75">
      <c r="K592" s="132"/>
      <c r="L592" s="149"/>
    </row>
    <row r="593" spans="11:12" ht="9.75">
      <c r="K593" s="132"/>
      <c r="L593" s="149"/>
    </row>
    <row r="594" spans="11:12" ht="9.75">
      <c r="K594" s="132"/>
      <c r="L594" s="149"/>
    </row>
    <row r="595" spans="11:12" ht="9.75">
      <c r="K595" s="132"/>
      <c r="L595" s="149"/>
    </row>
    <row r="596" spans="11:12" ht="9.75">
      <c r="K596" s="132"/>
      <c r="L596" s="149"/>
    </row>
    <row r="597" spans="11:12" ht="9.75">
      <c r="K597" s="132"/>
      <c r="L597" s="149"/>
    </row>
    <row r="598" spans="11:12" ht="9.75">
      <c r="K598" s="132"/>
      <c r="L598" s="149"/>
    </row>
    <row r="599" spans="11:12" ht="9.75">
      <c r="K599" s="132"/>
      <c r="L599" s="149"/>
    </row>
    <row r="600" spans="11:12" ht="9.75">
      <c r="K600" s="132"/>
      <c r="L600" s="149"/>
    </row>
    <row r="601" spans="11:12" ht="9.75">
      <c r="K601" s="132"/>
      <c r="L601" s="149"/>
    </row>
    <row r="602" spans="11:12" ht="9.75">
      <c r="K602" s="132"/>
      <c r="L602" s="149"/>
    </row>
    <row r="603" spans="11:12" ht="9.75">
      <c r="K603" s="132"/>
      <c r="L603" s="149"/>
    </row>
    <row r="604" spans="11:12" ht="9.75">
      <c r="K604" s="132"/>
      <c r="L604" s="149"/>
    </row>
    <row r="605" spans="11:12" ht="9.75">
      <c r="K605" s="132"/>
      <c r="L605" s="149"/>
    </row>
    <row r="606" spans="11:12" ht="9.75">
      <c r="K606" s="132"/>
      <c r="L606" s="149"/>
    </row>
    <row r="607" spans="11:12" ht="9.75">
      <c r="K607" s="132"/>
      <c r="L607" s="149"/>
    </row>
    <row r="608" spans="11:12" ht="9.75">
      <c r="K608" s="132"/>
      <c r="L608" s="149"/>
    </row>
    <row r="609" spans="11:12" ht="9.75">
      <c r="K609" s="132"/>
      <c r="L609" s="149"/>
    </row>
    <row r="610" spans="11:12" ht="9.75">
      <c r="K610" s="132"/>
      <c r="L610" s="149"/>
    </row>
    <row r="611" spans="11:12" ht="9.75">
      <c r="K611" s="132"/>
      <c r="L611" s="149"/>
    </row>
    <row r="612" spans="11:12" ht="9.75">
      <c r="K612" s="132"/>
      <c r="L612" s="149"/>
    </row>
    <row r="613" spans="11:12" ht="9.75">
      <c r="K613" s="132"/>
      <c r="L613" s="149"/>
    </row>
    <row r="614" spans="11:12" ht="9.75">
      <c r="K614" s="132"/>
      <c r="L614" s="149"/>
    </row>
    <row r="615" spans="11:12" ht="9.75">
      <c r="K615" s="132"/>
      <c r="L615" s="149"/>
    </row>
    <row r="616" spans="11:12" ht="9.75">
      <c r="K616" s="132"/>
      <c r="L616" s="149"/>
    </row>
    <row r="617" spans="11:12" ht="9.75">
      <c r="K617" s="132"/>
      <c r="L617" s="149"/>
    </row>
    <row r="618" spans="11:12" ht="9.75">
      <c r="K618" s="132"/>
      <c r="L618" s="149"/>
    </row>
    <row r="619" spans="11:12" ht="9.75">
      <c r="K619" s="132"/>
      <c r="L619" s="149"/>
    </row>
    <row r="620" spans="11:12" ht="9.75">
      <c r="K620" s="132"/>
      <c r="L620" s="149"/>
    </row>
    <row r="621" spans="11:12" ht="9.75">
      <c r="K621" s="132"/>
      <c r="L621" s="149"/>
    </row>
    <row r="622" spans="11:12" ht="9.75">
      <c r="K622" s="132"/>
      <c r="L622" s="149"/>
    </row>
    <row r="623" spans="11:12" ht="9.75">
      <c r="K623" s="132"/>
      <c r="L623" s="149"/>
    </row>
    <row r="624" spans="11:12" ht="9.75">
      <c r="K624" s="132"/>
      <c r="L624" s="149"/>
    </row>
    <row r="625" spans="11:12" ht="9.75">
      <c r="K625" s="132"/>
      <c r="L625" s="149"/>
    </row>
    <row r="626" spans="11:12" ht="9.75">
      <c r="K626" s="132"/>
      <c r="L626" s="149"/>
    </row>
    <row r="627" spans="11:12" ht="9.75">
      <c r="K627" s="132"/>
      <c r="L627" s="149"/>
    </row>
    <row r="628" spans="11:12" ht="9.75">
      <c r="K628" s="132"/>
      <c r="L628" s="149"/>
    </row>
    <row r="629" spans="11:12" ht="9.75">
      <c r="K629" s="132"/>
      <c r="L629" s="149"/>
    </row>
    <row r="630" spans="11:12" ht="9.75">
      <c r="K630" s="132"/>
      <c r="L630" s="149"/>
    </row>
    <row r="631" spans="11:12" ht="9.75">
      <c r="K631" s="132"/>
      <c r="L631" s="149"/>
    </row>
    <row r="632" spans="11:12" ht="9.75">
      <c r="K632" s="132"/>
      <c r="L632" s="149"/>
    </row>
    <row r="633" spans="11:12" ht="9.75">
      <c r="K633" s="132"/>
      <c r="L633" s="149"/>
    </row>
    <row r="634" spans="11:12" ht="9.75">
      <c r="K634" s="132"/>
      <c r="L634" s="149"/>
    </row>
    <row r="635" spans="11:12" ht="9.75">
      <c r="K635" s="132"/>
      <c r="L635" s="149"/>
    </row>
    <row r="636" spans="11:12" ht="9.75">
      <c r="K636" s="132"/>
      <c r="L636" s="149"/>
    </row>
    <row r="637" spans="11:12" ht="9.75">
      <c r="K637" s="132"/>
      <c r="L637" s="149"/>
    </row>
    <row r="638" spans="11:12" ht="9.75">
      <c r="K638" s="132"/>
      <c r="L638" s="149"/>
    </row>
    <row r="639" spans="11:12" ht="9.75">
      <c r="K639" s="132"/>
      <c r="L639" s="149"/>
    </row>
    <row r="640" spans="11:12" ht="9.75">
      <c r="K640" s="132"/>
      <c r="L640" s="149"/>
    </row>
    <row r="641" spans="11:12" ht="9.75">
      <c r="K641" s="132"/>
      <c r="L641" s="149"/>
    </row>
    <row r="642" spans="11:12" ht="9.75">
      <c r="K642" s="132"/>
      <c r="L642" s="149"/>
    </row>
    <row r="643" spans="11:12" ht="9.75">
      <c r="K643" s="132"/>
      <c r="L643" s="149"/>
    </row>
    <row r="644" spans="11:12" ht="9.75">
      <c r="K644" s="132"/>
      <c r="L644" s="149"/>
    </row>
    <row r="645" spans="11:12" ht="9.75">
      <c r="K645" s="132"/>
      <c r="L645" s="149"/>
    </row>
    <row r="646" spans="11:12" ht="9.75">
      <c r="K646" s="132"/>
      <c r="L646" s="149"/>
    </row>
    <row r="647" spans="11:12" ht="9.75">
      <c r="K647" s="132"/>
      <c r="L647" s="149"/>
    </row>
    <row r="648" spans="11:12" ht="9.75">
      <c r="K648" s="132"/>
      <c r="L648" s="149"/>
    </row>
    <row r="649" spans="11:12" ht="9.75">
      <c r="K649" s="132"/>
      <c r="L649" s="149"/>
    </row>
    <row r="650" spans="11:12" ht="9.75">
      <c r="K650" s="132"/>
      <c r="L650" s="149"/>
    </row>
    <row r="651" spans="11:12" ht="9.75">
      <c r="K651" s="132"/>
      <c r="L651" s="149"/>
    </row>
    <row r="652" spans="11:12" ht="9.75">
      <c r="K652" s="132"/>
      <c r="L652" s="149"/>
    </row>
    <row r="653" spans="11:12" ht="9.75">
      <c r="K653" s="132"/>
      <c r="L653" s="149"/>
    </row>
    <row r="654" spans="11:12" ht="9.75">
      <c r="K654" s="132"/>
      <c r="L654" s="149"/>
    </row>
    <row r="655" spans="11:12" ht="9.75">
      <c r="K655" s="132"/>
      <c r="L655" s="149"/>
    </row>
    <row r="656" spans="11:12" ht="9.75">
      <c r="K656" s="132"/>
      <c r="L656" s="149"/>
    </row>
    <row r="657" spans="11:12" ht="9.75">
      <c r="K657" s="132"/>
      <c r="L657" s="149"/>
    </row>
    <row r="658" spans="11:12" ht="9.75">
      <c r="K658" s="132"/>
      <c r="L658" s="149"/>
    </row>
    <row r="659" spans="11:12" ht="9.75">
      <c r="K659" s="132"/>
      <c r="L659" s="149"/>
    </row>
    <row r="660" spans="11:12" ht="9.75">
      <c r="K660" s="132"/>
      <c r="L660" s="149"/>
    </row>
    <row r="661" spans="11:12" ht="9.75">
      <c r="K661" s="132"/>
      <c r="L661" s="149"/>
    </row>
    <row r="662" spans="11:12" ht="9.75">
      <c r="K662" s="132"/>
      <c r="L662" s="149"/>
    </row>
    <row r="663" spans="11:12" ht="9.75">
      <c r="K663" s="132"/>
      <c r="L663" s="149"/>
    </row>
    <row r="664" spans="11:12" ht="9.75">
      <c r="K664" s="132"/>
      <c r="L664" s="149"/>
    </row>
    <row r="665" spans="11:12" ht="9.75">
      <c r="K665" s="132"/>
      <c r="L665" s="149"/>
    </row>
    <row r="666" spans="11:12" ht="9.75">
      <c r="K666" s="132"/>
      <c r="L666" s="149"/>
    </row>
    <row r="667" spans="11:12" ht="9.75">
      <c r="K667" s="132"/>
      <c r="L667" s="149"/>
    </row>
    <row r="668" spans="11:12" ht="9.75">
      <c r="K668" s="132"/>
      <c r="L668" s="149"/>
    </row>
    <row r="669" spans="11:12" ht="9.75">
      <c r="K669" s="132"/>
      <c r="L669" s="149"/>
    </row>
    <row r="670" spans="11:12" ht="9.75">
      <c r="K670" s="132"/>
      <c r="L670" s="149"/>
    </row>
    <row r="671" spans="11:12" ht="9.75">
      <c r="K671" s="132"/>
      <c r="L671" s="149"/>
    </row>
    <row r="672" spans="11:12" ht="9.75">
      <c r="K672" s="132"/>
      <c r="L672" s="149"/>
    </row>
    <row r="673" spans="11:12" ht="9.75">
      <c r="K673" s="132"/>
      <c r="L673" s="149"/>
    </row>
    <row r="674" spans="11:12" ht="9.75">
      <c r="K674" s="132"/>
      <c r="L674" s="149"/>
    </row>
    <row r="675" spans="11:12" ht="9.75">
      <c r="K675" s="132"/>
      <c r="L675" s="149"/>
    </row>
    <row r="676" spans="11:12" ht="9.75">
      <c r="K676" s="132"/>
      <c r="L676" s="149"/>
    </row>
    <row r="677" spans="11:12" ht="9.75">
      <c r="K677" s="132"/>
      <c r="L677" s="149"/>
    </row>
    <row r="678" spans="11:12" ht="9.75">
      <c r="K678" s="132"/>
      <c r="L678" s="149"/>
    </row>
    <row r="679" spans="11:12" ht="9.75">
      <c r="K679" s="132"/>
      <c r="L679" s="149"/>
    </row>
    <row r="680" spans="11:12" ht="9.75">
      <c r="K680" s="132"/>
      <c r="L680" s="149"/>
    </row>
    <row r="681" spans="11:12" ht="9.75">
      <c r="K681" s="132"/>
      <c r="L681" s="149"/>
    </row>
    <row r="682" spans="11:12" ht="9.75">
      <c r="K682" s="132"/>
      <c r="L682" s="149"/>
    </row>
    <row r="683" spans="11:12" ht="9.75">
      <c r="K683" s="132"/>
      <c r="L683" s="149"/>
    </row>
    <row r="684" spans="11:12" ht="9.75">
      <c r="K684" s="132"/>
      <c r="L684" s="149"/>
    </row>
    <row r="685" spans="11:12" ht="9.75">
      <c r="K685" s="132"/>
      <c r="L685" s="149"/>
    </row>
    <row r="686" spans="11:12" ht="9.75">
      <c r="K686" s="132"/>
      <c r="L686" s="149"/>
    </row>
    <row r="687" spans="11:12" ht="9.75">
      <c r="K687" s="132"/>
      <c r="L687" s="149"/>
    </row>
    <row r="688" spans="11:12" ht="9.75">
      <c r="K688" s="132"/>
      <c r="L688" s="149"/>
    </row>
    <row r="689" spans="11:12" ht="9.75">
      <c r="K689" s="132"/>
      <c r="L689" s="149"/>
    </row>
    <row r="690" spans="11:12" ht="9.75">
      <c r="K690" s="132"/>
      <c r="L690" s="149"/>
    </row>
    <row r="691" spans="11:12" ht="9.75">
      <c r="K691" s="132"/>
      <c r="L691" s="149"/>
    </row>
    <row r="692" spans="11:12" ht="9.75">
      <c r="K692" s="132"/>
      <c r="L692" s="149"/>
    </row>
    <row r="693" spans="11:12" ht="9.75">
      <c r="K693" s="132"/>
      <c r="L693" s="149"/>
    </row>
    <row r="694" spans="11:12" ht="9.75">
      <c r="K694" s="132"/>
      <c r="L694" s="149"/>
    </row>
    <row r="695" spans="11:12" ht="9.75">
      <c r="K695" s="132"/>
      <c r="L695" s="149"/>
    </row>
    <row r="696" spans="11:12" ht="9.75">
      <c r="K696" s="132"/>
      <c r="L696" s="149"/>
    </row>
    <row r="697" spans="11:12" ht="9.75">
      <c r="K697" s="132"/>
      <c r="L697" s="149"/>
    </row>
    <row r="698" spans="11:12" ht="9.75">
      <c r="K698" s="132"/>
      <c r="L698" s="149"/>
    </row>
    <row r="699" spans="11:12" ht="9.75">
      <c r="K699" s="132"/>
      <c r="L699" s="149"/>
    </row>
    <row r="700" spans="11:12" ht="9.75">
      <c r="K700" s="132"/>
      <c r="L700" s="149"/>
    </row>
    <row r="701" spans="11:12" ht="9.75">
      <c r="K701" s="132"/>
      <c r="L701" s="149"/>
    </row>
    <row r="702" spans="11:12" ht="9.75">
      <c r="K702" s="132"/>
      <c r="L702" s="149"/>
    </row>
    <row r="703" spans="11:12" ht="9.75">
      <c r="K703" s="132"/>
      <c r="L703" s="149"/>
    </row>
    <row r="704" spans="11:12" ht="9.75">
      <c r="K704" s="132"/>
      <c r="L704" s="149"/>
    </row>
    <row r="705" spans="11:12" ht="9.75">
      <c r="K705" s="132"/>
      <c r="L705" s="149"/>
    </row>
    <row r="706" spans="11:12" ht="9.75">
      <c r="K706" s="132"/>
      <c r="L706" s="149"/>
    </row>
    <row r="707" spans="11:12" ht="9.75">
      <c r="K707" s="132"/>
      <c r="L707" s="149"/>
    </row>
    <row r="708" spans="11:12" ht="9.75">
      <c r="K708" s="132"/>
      <c r="L708" s="149"/>
    </row>
    <row r="709" spans="11:12" ht="9.75">
      <c r="K709" s="132"/>
      <c r="L709" s="149"/>
    </row>
    <row r="710" spans="11:12" ht="9.75">
      <c r="K710" s="132"/>
      <c r="L710" s="149"/>
    </row>
    <row r="711" spans="11:12" ht="9.75">
      <c r="K711" s="132"/>
      <c r="L711" s="149"/>
    </row>
    <row r="712" spans="11:12" ht="9.75">
      <c r="K712" s="132"/>
      <c r="L712" s="149"/>
    </row>
    <row r="713" spans="11:12" ht="9.75">
      <c r="K713" s="132"/>
      <c r="L713" s="149"/>
    </row>
    <row r="714" spans="11:12" ht="9.75">
      <c r="K714" s="132"/>
      <c r="L714" s="149"/>
    </row>
    <row r="715" spans="11:12" ht="9.75">
      <c r="K715" s="132"/>
      <c r="L715" s="149"/>
    </row>
    <row r="716" spans="11:12" ht="9.75">
      <c r="K716" s="132"/>
      <c r="L716" s="149"/>
    </row>
  </sheetData>
  <sheetProtection/>
  <printOptions/>
  <pageMargins left="0.3937007874015748" right="0.2362204724409449" top="0.984251968503937" bottom="0.91" header="0.5118110236220472" footer="0.55"/>
  <pageSetup fitToHeight="1" fitToWidth="1" horizontalDpi="600" verticalDpi="600" orientation="landscape" paperSize="8" scale="73" r:id="rId3"/>
  <headerFooter alignWithMargins="0">
    <oddHeader>&amp;L&amp;"Arial Black,Normal"&amp;12Brf Tunet 2&amp;C&amp;"Arial Black,Normal"&amp;14Underhållsplan - 2032 - 2046&amp;R&amp;8 2017-03-16/AP
Version 2</oddHeader>
    <oddFooter>&amp;C&amp;8&amp;P av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373"/>
  <sheetViews>
    <sheetView view="pageLayout" zoomScaleNormal="90" workbookViewId="0" topLeftCell="A1">
      <selection activeCell="Y16" sqref="A16:Y16"/>
    </sheetView>
  </sheetViews>
  <sheetFormatPr defaultColWidth="12.28125" defaultRowHeight="12.75"/>
  <cols>
    <col min="1" max="1" width="14.7109375" style="0" customWidth="1"/>
    <col min="2" max="2" width="21.57421875" style="0" customWidth="1"/>
    <col min="3" max="4" width="7.140625" style="6" customWidth="1"/>
    <col min="5" max="5" width="10.28125" style="31" bestFit="1" customWidth="1"/>
    <col min="6" max="6" width="11.28125" style="31" customWidth="1"/>
    <col min="7" max="8" width="12.28125" style="6" customWidth="1"/>
    <col min="9" max="9" width="7.57421875" style="6" bestFit="1" customWidth="1"/>
    <col min="10" max="10" width="11.28125" style="0" customWidth="1"/>
    <col min="11" max="16" width="11.7109375" style="0" customWidth="1"/>
    <col min="17" max="17" width="11.8515625" style="0" customWidth="1"/>
    <col min="18" max="23" width="11.7109375" style="0" customWidth="1"/>
    <col min="24" max="24" width="11.421875" style="0" customWidth="1"/>
    <col min="25" max="25" width="11.7109375" style="59" customWidth="1"/>
  </cols>
  <sheetData>
    <row r="1" spans="1:25" ht="33.75">
      <c r="A1" s="107" t="s">
        <v>0</v>
      </c>
      <c r="B1" s="108" t="s">
        <v>1</v>
      </c>
      <c r="C1" s="109" t="s">
        <v>10</v>
      </c>
      <c r="D1" s="109" t="s">
        <v>9</v>
      </c>
      <c r="E1" s="138" t="s">
        <v>14</v>
      </c>
      <c r="F1" s="138" t="s">
        <v>33</v>
      </c>
      <c r="G1" s="139" t="s">
        <v>8</v>
      </c>
      <c r="H1" s="139" t="s">
        <v>13</v>
      </c>
      <c r="I1" s="139" t="s">
        <v>68</v>
      </c>
      <c r="J1" s="109">
        <v>2017</v>
      </c>
      <c r="K1" s="109">
        <v>2018</v>
      </c>
      <c r="L1" s="109">
        <v>2019</v>
      </c>
      <c r="M1" s="109">
        <v>2020</v>
      </c>
      <c r="N1" s="109">
        <v>2021</v>
      </c>
      <c r="O1" s="109">
        <v>2022</v>
      </c>
      <c r="P1" s="109">
        <v>2023</v>
      </c>
      <c r="Q1" s="109">
        <v>2024</v>
      </c>
      <c r="R1" s="109">
        <v>2025</v>
      </c>
      <c r="S1" s="109">
        <v>2026</v>
      </c>
      <c r="T1" s="109">
        <v>2027</v>
      </c>
      <c r="U1" s="109">
        <v>2028</v>
      </c>
      <c r="V1" s="109">
        <v>2029</v>
      </c>
      <c r="W1" s="109">
        <v>2030</v>
      </c>
      <c r="X1" s="109">
        <v>2031</v>
      </c>
      <c r="Y1" s="208"/>
    </row>
    <row r="2" spans="1:25" ht="15">
      <c r="A2" s="110" t="s">
        <v>2</v>
      </c>
      <c r="B2" s="85"/>
      <c r="C2" s="86"/>
      <c r="D2" s="86"/>
      <c r="E2" s="87"/>
      <c r="F2" s="87"/>
      <c r="G2" s="86"/>
      <c r="H2" s="86"/>
      <c r="I2" s="86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111"/>
    </row>
    <row r="3" spans="1:25" s="21" customFormat="1" ht="22.5">
      <c r="A3" s="112"/>
      <c r="B3" s="89" t="s">
        <v>16</v>
      </c>
      <c r="C3" s="86">
        <v>1</v>
      </c>
      <c r="D3" s="86" t="s">
        <v>12</v>
      </c>
      <c r="E3" s="90">
        <v>2000</v>
      </c>
      <c r="F3" s="87">
        <f aca="true" t="shared" si="0" ref="F3:F16">C3*E3</f>
        <v>2000</v>
      </c>
      <c r="G3" s="86">
        <v>1</v>
      </c>
      <c r="H3" s="86">
        <v>2018</v>
      </c>
      <c r="I3" s="86"/>
      <c r="J3" s="88"/>
      <c r="K3" s="88">
        <v>2000</v>
      </c>
      <c r="L3" s="88">
        <v>2000</v>
      </c>
      <c r="M3" s="88">
        <v>2000</v>
      </c>
      <c r="N3" s="88">
        <v>2000</v>
      </c>
      <c r="O3" s="88">
        <v>2000</v>
      </c>
      <c r="P3" s="88">
        <v>2000</v>
      </c>
      <c r="Q3" s="88">
        <v>2000</v>
      </c>
      <c r="R3" s="88">
        <v>2000</v>
      </c>
      <c r="S3" s="88">
        <v>2000</v>
      </c>
      <c r="T3" s="88">
        <v>2000</v>
      </c>
      <c r="U3" s="88">
        <v>2000</v>
      </c>
      <c r="V3" s="88">
        <v>2000</v>
      </c>
      <c r="W3" s="88">
        <v>2000</v>
      </c>
      <c r="X3" s="88">
        <v>2000</v>
      </c>
      <c r="Y3" s="111">
        <f>X3+W3+V3+U3+T3+S3+R3+Q3+P3+O3+N3+M3+L3+K3+J3</f>
        <v>28000</v>
      </c>
    </row>
    <row r="4" spans="1:25" ht="12" customHeight="1">
      <c r="A4" s="112"/>
      <c r="B4" s="89" t="s">
        <v>82</v>
      </c>
      <c r="C4" s="86">
        <v>30</v>
      </c>
      <c r="D4" s="86" t="s">
        <v>83</v>
      </c>
      <c r="E4" s="90">
        <v>70</v>
      </c>
      <c r="F4" s="87">
        <f t="shared" si="0"/>
        <v>2100</v>
      </c>
      <c r="G4" s="86">
        <v>5</v>
      </c>
      <c r="H4" s="86">
        <v>2020</v>
      </c>
      <c r="I4" s="86"/>
      <c r="J4" s="88"/>
      <c r="K4" s="88"/>
      <c r="L4" s="88"/>
      <c r="M4" s="88">
        <v>2100</v>
      </c>
      <c r="N4" s="88"/>
      <c r="O4" s="88"/>
      <c r="P4" s="88"/>
      <c r="Q4" s="88"/>
      <c r="R4" s="88">
        <v>2100</v>
      </c>
      <c r="S4" s="88"/>
      <c r="T4" s="88"/>
      <c r="U4" s="88"/>
      <c r="V4" s="88"/>
      <c r="W4" s="88">
        <v>2100</v>
      </c>
      <c r="X4" s="88"/>
      <c r="Y4" s="111">
        <f aca="true" t="shared" si="1" ref="Y4:Y54">X4+W4+V4+U4+T4+S4+R4+Q4+P4+O4+N4+M4+L4+K4+J4</f>
        <v>6300</v>
      </c>
    </row>
    <row r="5" spans="1:25" s="21" customFormat="1" ht="12.75">
      <c r="A5" s="112" t="s">
        <v>3</v>
      </c>
      <c r="B5" s="89"/>
      <c r="C5" s="86"/>
      <c r="D5" s="86"/>
      <c r="E5" s="90"/>
      <c r="F5" s="87">
        <f t="shared" si="0"/>
        <v>0</v>
      </c>
      <c r="G5" s="86"/>
      <c r="H5" s="86"/>
      <c r="I5" s="86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111">
        <f t="shared" si="1"/>
        <v>0</v>
      </c>
    </row>
    <row r="6" spans="1:25" s="21" customFormat="1" ht="12.75">
      <c r="A6" s="112"/>
      <c r="B6" s="89" t="s">
        <v>17</v>
      </c>
      <c r="C6" s="86">
        <v>500</v>
      </c>
      <c r="D6" s="86" t="s">
        <v>18</v>
      </c>
      <c r="E6" s="90">
        <v>6</v>
      </c>
      <c r="F6" s="87">
        <f t="shared" si="0"/>
        <v>3000</v>
      </c>
      <c r="G6" s="86">
        <v>1</v>
      </c>
      <c r="H6" s="86">
        <v>2017</v>
      </c>
      <c r="I6" s="86"/>
      <c r="J6" s="88">
        <v>3000</v>
      </c>
      <c r="K6" s="88">
        <v>3000</v>
      </c>
      <c r="L6" s="88">
        <v>3000</v>
      </c>
      <c r="M6" s="88">
        <v>3000</v>
      </c>
      <c r="N6" s="88">
        <v>3000</v>
      </c>
      <c r="O6" s="88">
        <v>3000</v>
      </c>
      <c r="P6" s="88">
        <v>3000</v>
      </c>
      <c r="Q6" s="88">
        <v>3000</v>
      </c>
      <c r="R6" s="88">
        <v>3000</v>
      </c>
      <c r="S6" s="88">
        <v>3000</v>
      </c>
      <c r="T6" s="88">
        <v>3000</v>
      </c>
      <c r="U6" s="88">
        <v>3000</v>
      </c>
      <c r="V6" s="88">
        <v>3000</v>
      </c>
      <c r="W6" s="88">
        <v>3000</v>
      </c>
      <c r="X6" s="88">
        <v>3000</v>
      </c>
      <c r="Y6" s="111">
        <f t="shared" si="1"/>
        <v>45000</v>
      </c>
    </row>
    <row r="7" spans="1:25" s="21" customFormat="1" ht="22.5">
      <c r="A7" s="112"/>
      <c r="B7" s="91" t="s">
        <v>19</v>
      </c>
      <c r="C7" s="86">
        <v>16</v>
      </c>
      <c r="D7" s="86" t="s">
        <v>83</v>
      </c>
      <c r="E7" s="90">
        <v>600</v>
      </c>
      <c r="F7" s="87">
        <f t="shared" si="0"/>
        <v>9600</v>
      </c>
      <c r="G7" s="86" t="s">
        <v>32</v>
      </c>
      <c r="H7" s="86">
        <v>2017</v>
      </c>
      <c r="I7" s="86"/>
      <c r="J7" s="88">
        <v>9600</v>
      </c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111">
        <f t="shared" si="1"/>
        <v>9600</v>
      </c>
    </row>
    <row r="8" spans="1:25" s="21" customFormat="1" ht="22.5">
      <c r="A8" s="112"/>
      <c r="B8" s="89" t="s">
        <v>20</v>
      </c>
      <c r="C8" s="86">
        <v>20</v>
      </c>
      <c r="D8" s="86" t="s">
        <v>21</v>
      </c>
      <c r="E8" s="90">
        <v>600</v>
      </c>
      <c r="F8" s="87">
        <f t="shared" si="0"/>
        <v>12000</v>
      </c>
      <c r="G8" s="86">
        <v>8</v>
      </c>
      <c r="H8" s="86">
        <v>2020</v>
      </c>
      <c r="I8" s="86"/>
      <c r="J8" s="88"/>
      <c r="K8" s="88"/>
      <c r="L8" s="88"/>
      <c r="M8" s="88">
        <v>12000</v>
      </c>
      <c r="N8" s="88"/>
      <c r="O8" s="88"/>
      <c r="P8" s="88"/>
      <c r="Q8" s="88"/>
      <c r="R8" s="88"/>
      <c r="S8" s="88"/>
      <c r="T8" s="88"/>
      <c r="U8" s="88">
        <v>12000</v>
      </c>
      <c r="V8" s="88"/>
      <c r="W8" s="88"/>
      <c r="X8" s="88"/>
      <c r="Y8" s="111">
        <f t="shared" si="1"/>
        <v>24000</v>
      </c>
    </row>
    <row r="9" spans="1:25" s="21" customFormat="1" ht="22.5">
      <c r="A9" s="112"/>
      <c r="B9" s="89" t="s">
        <v>22</v>
      </c>
      <c r="C9" s="86">
        <v>500</v>
      </c>
      <c r="D9" s="86" t="s">
        <v>21</v>
      </c>
      <c r="E9" s="90">
        <v>2000</v>
      </c>
      <c r="F9" s="87">
        <f t="shared" si="0"/>
        <v>1000000</v>
      </c>
      <c r="G9" s="86">
        <v>30</v>
      </c>
      <c r="H9" s="86">
        <v>2029</v>
      </c>
      <c r="I9" s="86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>
        <v>1000000</v>
      </c>
      <c r="W9" s="88"/>
      <c r="X9" s="88"/>
      <c r="Y9" s="111">
        <f t="shared" si="1"/>
        <v>1000000</v>
      </c>
    </row>
    <row r="10" spans="1:25" s="21" customFormat="1" ht="22.5">
      <c r="A10" s="112" t="s">
        <v>23</v>
      </c>
      <c r="B10" s="89" t="s">
        <v>24</v>
      </c>
      <c r="C10" s="86">
        <v>1</v>
      </c>
      <c r="D10" s="86" t="s">
        <v>12</v>
      </c>
      <c r="E10" s="90">
        <v>3000</v>
      </c>
      <c r="F10" s="87">
        <f t="shared" si="0"/>
        <v>3000</v>
      </c>
      <c r="G10" s="86">
        <v>1</v>
      </c>
      <c r="H10" s="86">
        <v>2017</v>
      </c>
      <c r="I10" s="86"/>
      <c r="J10" s="88">
        <v>3000</v>
      </c>
      <c r="K10" s="88">
        <v>3000</v>
      </c>
      <c r="L10" s="85">
        <v>3000</v>
      </c>
      <c r="M10" s="88">
        <v>3000</v>
      </c>
      <c r="N10" s="88">
        <v>3000</v>
      </c>
      <c r="O10" s="88">
        <v>3000</v>
      </c>
      <c r="P10" s="88">
        <v>3000</v>
      </c>
      <c r="Q10" s="88">
        <v>3000</v>
      </c>
      <c r="R10" s="88">
        <v>3000</v>
      </c>
      <c r="S10" s="88">
        <v>3000</v>
      </c>
      <c r="T10" s="88">
        <v>3000</v>
      </c>
      <c r="U10" s="88">
        <v>3000</v>
      </c>
      <c r="V10" s="88">
        <v>3000</v>
      </c>
      <c r="W10" s="88">
        <v>3000</v>
      </c>
      <c r="X10" s="88">
        <v>3000</v>
      </c>
      <c r="Y10" s="111">
        <f t="shared" si="1"/>
        <v>45000</v>
      </c>
    </row>
    <row r="11" spans="1:25" s="21" customFormat="1" ht="22.5">
      <c r="A11" s="112"/>
      <c r="B11" s="89" t="s">
        <v>25</v>
      </c>
      <c r="C11" s="86">
        <v>1</v>
      </c>
      <c r="D11" s="86" t="s">
        <v>12</v>
      </c>
      <c r="E11" s="90">
        <v>12000</v>
      </c>
      <c r="F11" s="87">
        <f t="shared" si="0"/>
        <v>12000</v>
      </c>
      <c r="G11" s="86">
        <v>5</v>
      </c>
      <c r="H11" s="86">
        <v>2020</v>
      </c>
      <c r="I11" s="86"/>
      <c r="J11" s="88"/>
      <c r="K11" s="88"/>
      <c r="L11" s="88"/>
      <c r="M11" s="88">
        <v>12000</v>
      </c>
      <c r="N11" s="88"/>
      <c r="O11" s="88"/>
      <c r="P11" s="88"/>
      <c r="Q11" s="88"/>
      <c r="R11" s="88">
        <v>12000</v>
      </c>
      <c r="S11" s="88"/>
      <c r="T11" s="88"/>
      <c r="U11" s="88"/>
      <c r="V11" s="88"/>
      <c r="W11" s="88">
        <v>12000</v>
      </c>
      <c r="X11" s="88"/>
      <c r="Y11" s="111">
        <f t="shared" si="1"/>
        <v>36000</v>
      </c>
    </row>
    <row r="12" spans="1:25" s="21" customFormat="1" ht="12.75">
      <c r="A12" s="112" t="s">
        <v>26</v>
      </c>
      <c r="B12" s="89" t="s">
        <v>27</v>
      </c>
      <c r="C12" s="86">
        <v>2</v>
      </c>
      <c r="D12" s="86" t="s">
        <v>12</v>
      </c>
      <c r="E12" s="90">
        <v>60000</v>
      </c>
      <c r="F12" s="87">
        <f t="shared" si="0"/>
        <v>120000</v>
      </c>
      <c r="G12" s="86" t="s">
        <v>30</v>
      </c>
      <c r="H12" s="86">
        <v>2017</v>
      </c>
      <c r="I12" s="86"/>
      <c r="J12" s="88">
        <v>120000</v>
      </c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111">
        <f t="shared" si="1"/>
        <v>120000</v>
      </c>
    </row>
    <row r="13" spans="1:25" s="21" customFormat="1" ht="12.75">
      <c r="A13" s="112"/>
      <c r="B13" s="89" t="s">
        <v>28</v>
      </c>
      <c r="C13" s="86">
        <v>174</v>
      </c>
      <c r="D13" s="86" t="s">
        <v>18</v>
      </c>
      <c r="E13" s="90">
        <v>3450</v>
      </c>
      <c r="F13" s="87">
        <f t="shared" si="0"/>
        <v>600300</v>
      </c>
      <c r="G13" s="86">
        <v>30</v>
      </c>
      <c r="H13" s="86">
        <v>2017</v>
      </c>
      <c r="I13" s="86"/>
      <c r="J13" s="88">
        <v>600300</v>
      </c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111">
        <f t="shared" si="1"/>
        <v>600300</v>
      </c>
    </row>
    <row r="14" spans="1:25" s="21" customFormat="1" ht="22.5">
      <c r="A14" s="112"/>
      <c r="B14" s="89" t="s">
        <v>29</v>
      </c>
      <c r="C14" s="86">
        <v>400</v>
      </c>
      <c r="D14" s="86" t="s">
        <v>18</v>
      </c>
      <c r="E14" s="90">
        <v>40</v>
      </c>
      <c r="F14" s="87">
        <f t="shared" si="0"/>
        <v>16000</v>
      </c>
      <c r="G14" s="86">
        <v>4</v>
      </c>
      <c r="H14" s="86">
        <v>2019</v>
      </c>
      <c r="I14" s="86"/>
      <c r="J14" s="88"/>
      <c r="K14" s="88"/>
      <c r="L14" s="88">
        <v>16000</v>
      </c>
      <c r="M14" s="88"/>
      <c r="N14" s="88"/>
      <c r="O14" s="88"/>
      <c r="P14" s="88">
        <v>16000</v>
      </c>
      <c r="Q14" s="88"/>
      <c r="R14" s="88"/>
      <c r="S14" s="88"/>
      <c r="T14" s="88">
        <v>16000</v>
      </c>
      <c r="U14" s="88"/>
      <c r="V14" s="88"/>
      <c r="W14" s="88"/>
      <c r="X14" s="88">
        <v>16000</v>
      </c>
      <c r="Y14" s="111">
        <f t="shared" si="1"/>
        <v>64000</v>
      </c>
    </row>
    <row r="15" spans="1:25" s="21" customFormat="1" ht="23.25" thickBot="1">
      <c r="A15" s="217"/>
      <c r="B15" s="228" t="s">
        <v>31</v>
      </c>
      <c r="C15" s="219">
        <v>100</v>
      </c>
      <c r="D15" s="219" t="s">
        <v>18</v>
      </c>
      <c r="E15" s="220">
        <v>1500</v>
      </c>
      <c r="F15" s="221">
        <f t="shared" si="0"/>
        <v>150000</v>
      </c>
      <c r="G15" s="219">
        <v>10</v>
      </c>
      <c r="H15" s="219">
        <v>2022</v>
      </c>
      <c r="I15" s="219"/>
      <c r="J15" s="222"/>
      <c r="K15" s="222"/>
      <c r="L15" s="222"/>
      <c r="M15" s="222"/>
      <c r="N15" s="222"/>
      <c r="O15" s="222">
        <v>150000</v>
      </c>
      <c r="P15" s="222"/>
      <c r="Q15" s="222"/>
      <c r="R15" s="222"/>
      <c r="S15" s="222"/>
      <c r="T15" s="222"/>
      <c r="U15" s="222"/>
      <c r="V15" s="222"/>
      <c r="W15" s="222"/>
      <c r="X15" s="222"/>
      <c r="Y15" s="188">
        <f t="shared" si="1"/>
        <v>150000</v>
      </c>
    </row>
    <row r="16" spans="1:25" s="57" customFormat="1" ht="15.75" customHeight="1" thickBot="1">
      <c r="A16" s="224" t="s">
        <v>69</v>
      </c>
      <c r="B16" s="232"/>
      <c r="C16" s="194"/>
      <c r="D16" s="194"/>
      <c r="E16" s="226"/>
      <c r="F16" s="227">
        <f t="shared" si="0"/>
        <v>0</v>
      </c>
      <c r="G16" s="194"/>
      <c r="H16" s="194"/>
      <c r="I16" s="194"/>
      <c r="J16" s="195">
        <f>J3+J4+J5+J7+J6+J8+J9+J10+J11+J12+J13+J14+J15</f>
        <v>735900</v>
      </c>
      <c r="K16" s="195">
        <f aca="true" t="shared" si="2" ref="K16:X16">K3+K4+K5+K6+K7+K8+K9+K10+K11+K12+K13+K14+K15</f>
        <v>8000</v>
      </c>
      <c r="L16" s="195">
        <f t="shared" si="2"/>
        <v>24000</v>
      </c>
      <c r="M16" s="195">
        <f t="shared" si="2"/>
        <v>34100</v>
      </c>
      <c r="N16" s="195">
        <f t="shared" si="2"/>
        <v>8000</v>
      </c>
      <c r="O16" s="195">
        <f t="shared" si="2"/>
        <v>158000</v>
      </c>
      <c r="P16" s="195">
        <f t="shared" si="2"/>
        <v>24000</v>
      </c>
      <c r="Q16" s="195">
        <f t="shared" si="2"/>
        <v>8000</v>
      </c>
      <c r="R16" s="195">
        <f t="shared" si="2"/>
        <v>22100</v>
      </c>
      <c r="S16" s="195">
        <f t="shared" si="2"/>
        <v>8000</v>
      </c>
      <c r="T16" s="195">
        <f t="shared" si="2"/>
        <v>24000</v>
      </c>
      <c r="U16" s="195">
        <f t="shared" si="2"/>
        <v>20000</v>
      </c>
      <c r="V16" s="195">
        <f t="shared" si="2"/>
        <v>1008000</v>
      </c>
      <c r="W16" s="195">
        <f t="shared" si="2"/>
        <v>22100</v>
      </c>
      <c r="X16" s="195">
        <f t="shared" si="2"/>
        <v>24000</v>
      </c>
      <c r="Y16" s="196">
        <f t="shared" si="1"/>
        <v>2128200</v>
      </c>
    </row>
    <row r="17" spans="1:25" s="21" customFormat="1" ht="15">
      <c r="A17" s="229" t="s">
        <v>4</v>
      </c>
      <c r="B17" s="35"/>
      <c r="C17" s="34"/>
      <c r="D17" s="34"/>
      <c r="E17" s="50"/>
      <c r="F17" s="51"/>
      <c r="G17" s="34"/>
      <c r="H17" s="34"/>
      <c r="I17" s="34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1"/>
    </row>
    <row r="18" spans="1:25" s="21" customFormat="1" ht="33.75">
      <c r="A18" s="112" t="s">
        <v>34</v>
      </c>
      <c r="B18" s="89" t="s">
        <v>43</v>
      </c>
      <c r="C18" s="97">
        <v>3300</v>
      </c>
      <c r="D18" s="86" t="s">
        <v>83</v>
      </c>
      <c r="E18" s="90">
        <v>375</v>
      </c>
      <c r="F18" s="87">
        <f aca="true" t="shared" si="3" ref="F18:F48">C18*E18</f>
        <v>1237500</v>
      </c>
      <c r="G18" s="86">
        <v>25</v>
      </c>
      <c r="H18" s="86">
        <v>2030</v>
      </c>
      <c r="I18" s="86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>
        <v>1237500</v>
      </c>
      <c r="X18" s="88"/>
      <c r="Y18" s="111">
        <f t="shared" si="1"/>
        <v>1237500</v>
      </c>
    </row>
    <row r="19" spans="1:25" s="21" customFormat="1" ht="22.5">
      <c r="A19" s="112"/>
      <c r="B19" s="89" t="s">
        <v>44</v>
      </c>
      <c r="C19" s="97">
        <v>1</v>
      </c>
      <c r="D19" s="86" t="s">
        <v>12</v>
      </c>
      <c r="E19" s="90">
        <v>6000</v>
      </c>
      <c r="F19" s="87">
        <f t="shared" si="3"/>
        <v>6000</v>
      </c>
      <c r="G19" s="86">
        <v>5</v>
      </c>
      <c r="H19" s="86">
        <v>2020</v>
      </c>
      <c r="I19" s="86"/>
      <c r="J19" s="88"/>
      <c r="K19" s="88"/>
      <c r="L19" s="88"/>
      <c r="M19" s="88">
        <v>6000</v>
      </c>
      <c r="N19" s="88"/>
      <c r="O19" s="88"/>
      <c r="P19" s="88"/>
      <c r="Q19" s="88"/>
      <c r="R19" s="88">
        <v>6000</v>
      </c>
      <c r="S19" s="88"/>
      <c r="T19" s="88"/>
      <c r="U19" s="88"/>
      <c r="V19" s="88"/>
      <c r="W19" s="88">
        <v>6000</v>
      </c>
      <c r="X19" s="88"/>
      <c r="Y19" s="111">
        <f t="shared" si="1"/>
        <v>18000</v>
      </c>
    </row>
    <row r="20" spans="1:25" s="21" customFormat="1" ht="12.75">
      <c r="A20" s="112" t="s">
        <v>35</v>
      </c>
      <c r="B20" s="89" t="s">
        <v>45</v>
      </c>
      <c r="C20" s="97">
        <v>48</v>
      </c>
      <c r="D20" s="86" t="s">
        <v>12</v>
      </c>
      <c r="E20" s="90">
        <v>30000</v>
      </c>
      <c r="F20" s="87">
        <f t="shared" si="3"/>
        <v>1440000</v>
      </c>
      <c r="G20" s="86">
        <v>30</v>
      </c>
      <c r="H20" s="86">
        <v>2017</v>
      </c>
      <c r="I20" s="86"/>
      <c r="J20" s="88">
        <v>1440000</v>
      </c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111">
        <f t="shared" si="1"/>
        <v>1440000</v>
      </c>
    </row>
    <row r="21" spans="1:25" s="21" customFormat="1" ht="22.5">
      <c r="A21" s="112"/>
      <c r="B21" s="89" t="s">
        <v>84</v>
      </c>
      <c r="C21" s="97">
        <v>48</v>
      </c>
      <c r="D21" s="86" t="s">
        <v>12</v>
      </c>
      <c r="E21" s="90">
        <v>2500</v>
      </c>
      <c r="F21" s="87">
        <f>C21*E21</f>
        <v>120000</v>
      </c>
      <c r="G21" s="86">
        <v>10</v>
      </c>
      <c r="H21" s="86">
        <v>2027</v>
      </c>
      <c r="I21" s="86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111">
        <f t="shared" si="1"/>
        <v>0</v>
      </c>
    </row>
    <row r="22" spans="1:25" s="21" customFormat="1" ht="22.5">
      <c r="A22" s="112" t="s">
        <v>5</v>
      </c>
      <c r="B22" s="89" t="s">
        <v>46</v>
      </c>
      <c r="C22" s="86">
        <v>5</v>
      </c>
      <c r="D22" s="86" t="s">
        <v>47</v>
      </c>
      <c r="E22" s="90">
        <v>12000</v>
      </c>
      <c r="F22" s="87">
        <f t="shared" si="3"/>
        <v>60000</v>
      </c>
      <c r="G22" s="86">
        <v>20</v>
      </c>
      <c r="H22" s="86">
        <v>2023</v>
      </c>
      <c r="I22" s="86"/>
      <c r="J22" s="88"/>
      <c r="K22" s="88"/>
      <c r="L22" s="88"/>
      <c r="M22" s="88"/>
      <c r="N22" s="88"/>
      <c r="O22" s="88"/>
      <c r="P22" s="88">
        <v>60000</v>
      </c>
      <c r="Q22" s="88"/>
      <c r="R22" s="88"/>
      <c r="S22" s="88"/>
      <c r="T22" s="88"/>
      <c r="U22" s="88"/>
      <c r="V22" s="88"/>
      <c r="W22" s="88"/>
      <c r="X22" s="88"/>
      <c r="Y22" s="111">
        <f t="shared" si="1"/>
        <v>60000</v>
      </c>
    </row>
    <row r="23" spans="1:25" s="21" customFormat="1" ht="22.5">
      <c r="A23" s="112" t="s">
        <v>36</v>
      </c>
      <c r="B23" s="89" t="s">
        <v>37</v>
      </c>
      <c r="C23" s="86">
        <v>16</v>
      </c>
      <c r="D23" s="86" t="s">
        <v>12</v>
      </c>
      <c r="E23" s="90">
        <v>2400</v>
      </c>
      <c r="F23" s="87">
        <f t="shared" si="3"/>
        <v>38400</v>
      </c>
      <c r="G23" s="86" t="s">
        <v>32</v>
      </c>
      <c r="H23" s="86">
        <v>2017</v>
      </c>
      <c r="I23" s="86"/>
      <c r="J23" s="88">
        <v>38400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111">
        <f t="shared" si="1"/>
        <v>38400</v>
      </c>
    </row>
    <row r="24" spans="1:25" s="21" customFormat="1" ht="12.75">
      <c r="A24" s="112"/>
      <c r="B24" s="89" t="s">
        <v>38</v>
      </c>
      <c r="C24" s="86">
        <v>16</v>
      </c>
      <c r="D24" s="86" t="s">
        <v>11</v>
      </c>
      <c r="E24" s="90">
        <v>1200</v>
      </c>
      <c r="F24" s="87">
        <f t="shared" si="3"/>
        <v>19200</v>
      </c>
      <c r="G24" s="86">
        <v>3</v>
      </c>
      <c r="H24" s="86">
        <v>2020</v>
      </c>
      <c r="I24" s="86"/>
      <c r="J24" s="88"/>
      <c r="K24" s="88"/>
      <c r="L24" s="88"/>
      <c r="M24" s="88">
        <v>19200</v>
      </c>
      <c r="N24" s="88"/>
      <c r="O24" s="88"/>
      <c r="P24" s="88">
        <v>19200</v>
      </c>
      <c r="Q24" s="88"/>
      <c r="R24" s="88"/>
      <c r="S24" s="88">
        <v>19200</v>
      </c>
      <c r="T24" s="88"/>
      <c r="U24" s="88"/>
      <c r="V24" s="88">
        <v>19200</v>
      </c>
      <c r="W24" s="88"/>
      <c r="X24" s="88"/>
      <c r="Y24" s="111">
        <f t="shared" si="1"/>
        <v>76800</v>
      </c>
    </row>
    <row r="25" spans="1:25" s="21" customFormat="1" ht="22.5">
      <c r="A25" s="112"/>
      <c r="B25" s="89" t="s">
        <v>39</v>
      </c>
      <c r="C25" s="86">
        <v>700</v>
      </c>
      <c r="D25" s="86" t="s">
        <v>21</v>
      </c>
      <c r="E25" s="90">
        <v>450</v>
      </c>
      <c r="F25" s="87">
        <f t="shared" si="3"/>
        <v>315000</v>
      </c>
      <c r="G25" s="86">
        <v>30</v>
      </c>
      <c r="H25" s="86">
        <v>2019</v>
      </c>
      <c r="I25" s="86"/>
      <c r="J25" s="88"/>
      <c r="K25" s="88"/>
      <c r="L25" s="88">
        <v>315000</v>
      </c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111">
        <f t="shared" si="1"/>
        <v>315000</v>
      </c>
    </row>
    <row r="26" spans="1:25" s="21" customFormat="1" ht="22.5">
      <c r="A26" s="112" t="s">
        <v>40</v>
      </c>
      <c r="B26" s="89" t="s">
        <v>49</v>
      </c>
      <c r="C26" s="86">
        <v>620</v>
      </c>
      <c r="D26" s="86" t="s">
        <v>18</v>
      </c>
      <c r="E26" s="90">
        <v>90</v>
      </c>
      <c r="F26" s="87">
        <f t="shared" si="3"/>
        <v>55800</v>
      </c>
      <c r="G26" s="86">
        <v>20</v>
      </c>
      <c r="H26" s="86">
        <v>2025</v>
      </c>
      <c r="I26" s="86"/>
      <c r="J26" s="88"/>
      <c r="K26" s="88"/>
      <c r="L26" s="88"/>
      <c r="M26" s="88"/>
      <c r="N26" s="88"/>
      <c r="O26" s="88"/>
      <c r="P26" s="88"/>
      <c r="Q26" s="88"/>
      <c r="R26" s="88">
        <v>55800</v>
      </c>
      <c r="S26" s="88"/>
      <c r="T26" s="88"/>
      <c r="U26" s="88"/>
      <c r="V26" s="88"/>
      <c r="W26" s="88"/>
      <c r="X26" s="88"/>
      <c r="Y26" s="111">
        <f t="shared" si="1"/>
        <v>55800</v>
      </c>
    </row>
    <row r="27" spans="1:25" s="21" customFormat="1" ht="13.5" customHeight="1">
      <c r="A27" s="112"/>
      <c r="B27" s="89" t="s">
        <v>50</v>
      </c>
      <c r="C27" s="86">
        <v>300</v>
      </c>
      <c r="D27" s="86" t="s">
        <v>18</v>
      </c>
      <c r="E27" s="90">
        <v>40</v>
      </c>
      <c r="F27" s="87">
        <f t="shared" si="3"/>
        <v>12000</v>
      </c>
      <c r="G27" s="86">
        <v>20</v>
      </c>
      <c r="H27" s="86">
        <v>2025</v>
      </c>
      <c r="I27" s="86"/>
      <c r="J27" s="88"/>
      <c r="K27" s="88"/>
      <c r="L27" s="88"/>
      <c r="M27" s="88"/>
      <c r="N27" s="88"/>
      <c r="O27" s="88"/>
      <c r="P27" s="88"/>
      <c r="Q27" s="88"/>
      <c r="R27" s="88">
        <v>12000</v>
      </c>
      <c r="S27" s="88"/>
      <c r="T27" s="88"/>
      <c r="U27" s="88"/>
      <c r="V27" s="88"/>
      <c r="W27" s="88"/>
      <c r="X27" s="88"/>
      <c r="Y27" s="111">
        <f t="shared" si="1"/>
        <v>12000</v>
      </c>
    </row>
    <row r="28" spans="1:25" s="21" customFormat="1" ht="15.75" customHeight="1">
      <c r="A28" s="112" t="s">
        <v>42</v>
      </c>
      <c r="B28" s="89" t="s">
        <v>41</v>
      </c>
      <c r="C28" s="86">
        <v>3</v>
      </c>
      <c r="D28" s="86" t="s">
        <v>12</v>
      </c>
      <c r="E28" s="90">
        <v>2000</v>
      </c>
      <c r="F28" s="87">
        <f t="shared" si="3"/>
        <v>6000</v>
      </c>
      <c r="G28" s="86">
        <v>10</v>
      </c>
      <c r="H28" s="86">
        <v>2018</v>
      </c>
      <c r="I28" s="86"/>
      <c r="J28" s="88"/>
      <c r="K28" s="88">
        <v>6000</v>
      </c>
      <c r="L28" s="88"/>
      <c r="M28" s="88"/>
      <c r="N28" s="88"/>
      <c r="O28" s="88"/>
      <c r="P28" s="88"/>
      <c r="Q28" s="88"/>
      <c r="R28" s="88"/>
      <c r="S28" s="88"/>
      <c r="T28" s="88"/>
      <c r="U28" s="88">
        <v>6000</v>
      </c>
      <c r="V28" s="88"/>
      <c r="W28" s="88"/>
      <c r="X28" s="88"/>
      <c r="Y28" s="111">
        <f t="shared" si="1"/>
        <v>12000</v>
      </c>
    </row>
    <row r="29" spans="1:25" s="21" customFormat="1" ht="16.5" customHeight="1">
      <c r="A29" s="112" t="s">
        <v>85</v>
      </c>
      <c r="B29" s="89" t="s">
        <v>51</v>
      </c>
      <c r="C29" s="86">
        <v>30</v>
      </c>
      <c r="D29" s="86" t="s">
        <v>12</v>
      </c>
      <c r="E29" s="90">
        <v>600</v>
      </c>
      <c r="F29" s="87">
        <f t="shared" si="3"/>
        <v>18000</v>
      </c>
      <c r="G29" s="86">
        <v>30</v>
      </c>
      <c r="H29" s="86">
        <v>2021</v>
      </c>
      <c r="I29" s="86"/>
      <c r="J29" s="88"/>
      <c r="K29" s="88"/>
      <c r="L29" s="88"/>
      <c r="M29" s="88"/>
      <c r="N29" s="88">
        <v>18000</v>
      </c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111">
        <f t="shared" si="1"/>
        <v>18000</v>
      </c>
    </row>
    <row r="30" spans="1:25" s="21" customFormat="1" ht="15.75" customHeight="1">
      <c r="A30" s="112" t="s">
        <v>86</v>
      </c>
      <c r="B30" s="89" t="s">
        <v>87</v>
      </c>
      <c r="C30" s="86">
        <v>16</v>
      </c>
      <c r="D30" s="86" t="s">
        <v>12</v>
      </c>
      <c r="E30" s="90">
        <v>3500</v>
      </c>
      <c r="F30" s="87">
        <f t="shared" si="3"/>
        <v>56000</v>
      </c>
      <c r="G30" s="86" t="s">
        <v>32</v>
      </c>
      <c r="H30" s="86">
        <v>2018</v>
      </c>
      <c r="I30" s="86"/>
      <c r="J30" s="88"/>
      <c r="K30" s="88">
        <v>56000</v>
      </c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111">
        <f t="shared" si="1"/>
        <v>56000</v>
      </c>
    </row>
    <row r="31" spans="1:25" s="21" customFormat="1" ht="12.75">
      <c r="A31" s="112"/>
      <c r="B31" s="85"/>
      <c r="C31" s="86"/>
      <c r="D31" s="86" t="s">
        <v>12</v>
      </c>
      <c r="E31" s="90"/>
      <c r="F31" s="87">
        <f t="shared" si="3"/>
        <v>0</v>
      </c>
      <c r="G31" s="86"/>
      <c r="H31" s="86"/>
      <c r="I31" s="86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111">
        <f t="shared" si="1"/>
        <v>0</v>
      </c>
    </row>
    <row r="32" spans="1:25" s="21" customFormat="1" ht="13.5" thickBot="1">
      <c r="A32" s="217"/>
      <c r="B32" s="218"/>
      <c r="C32" s="219"/>
      <c r="D32" s="219" t="s">
        <v>83</v>
      </c>
      <c r="E32" s="220"/>
      <c r="F32" s="221">
        <f t="shared" si="3"/>
        <v>0</v>
      </c>
      <c r="G32" s="219"/>
      <c r="H32" s="219"/>
      <c r="I32" s="219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188">
        <f t="shared" si="1"/>
        <v>0</v>
      </c>
    </row>
    <row r="33" spans="1:25" s="57" customFormat="1" ht="13.5" thickBot="1">
      <c r="A33" s="224" t="s">
        <v>92</v>
      </c>
      <c r="B33" s="225"/>
      <c r="C33" s="194"/>
      <c r="D33" s="194" t="s">
        <v>88</v>
      </c>
      <c r="E33" s="226"/>
      <c r="F33" s="227">
        <f t="shared" si="3"/>
        <v>0</v>
      </c>
      <c r="G33" s="194"/>
      <c r="H33" s="194"/>
      <c r="I33" s="194"/>
      <c r="J33" s="195">
        <f>SUM(J18:J32)</f>
        <v>1478400</v>
      </c>
      <c r="K33" s="195">
        <f aca="true" t="shared" si="4" ref="K33:X33">SUM(K18:K32)</f>
        <v>62000</v>
      </c>
      <c r="L33" s="195">
        <f t="shared" si="4"/>
        <v>315000</v>
      </c>
      <c r="M33" s="195">
        <f t="shared" si="4"/>
        <v>25200</v>
      </c>
      <c r="N33" s="195">
        <f t="shared" si="4"/>
        <v>18000</v>
      </c>
      <c r="O33" s="195">
        <f t="shared" si="4"/>
        <v>0</v>
      </c>
      <c r="P33" s="195">
        <f t="shared" si="4"/>
        <v>79200</v>
      </c>
      <c r="Q33" s="195">
        <f t="shared" si="4"/>
        <v>0</v>
      </c>
      <c r="R33" s="195">
        <f t="shared" si="4"/>
        <v>73800</v>
      </c>
      <c r="S33" s="195">
        <f t="shared" si="4"/>
        <v>19200</v>
      </c>
      <c r="T33" s="195">
        <f t="shared" si="4"/>
        <v>0</v>
      </c>
      <c r="U33" s="195">
        <f t="shared" si="4"/>
        <v>6000</v>
      </c>
      <c r="V33" s="195">
        <f t="shared" si="4"/>
        <v>19200</v>
      </c>
      <c r="W33" s="195">
        <f t="shared" si="4"/>
        <v>1243500</v>
      </c>
      <c r="X33" s="195">
        <f t="shared" si="4"/>
        <v>0</v>
      </c>
      <c r="Y33" s="196">
        <f t="shared" si="1"/>
        <v>3339500</v>
      </c>
    </row>
    <row r="34" spans="1:25" ht="12.75">
      <c r="A34" s="223" t="s">
        <v>7</v>
      </c>
      <c r="B34" s="7"/>
      <c r="C34" s="15"/>
      <c r="D34" s="5"/>
      <c r="E34" s="29"/>
      <c r="F34" s="29">
        <f t="shared" si="3"/>
        <v>0</v>
      </c>
      <c r="G34" s="5"/>
      <c r="H34" s="5"/>
      <c r="I34" s="5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1"/>
    </row>
    <row r="35" spans="1:25" ht="12.75">
      <c r="A35" s="114" t="s">
        <v>52</v>
      </c>
      <c r="B35" s="92" t="s">
        <v>53</v>
      </c>
      <c r="C35" s="102">
        <v>800</v>
      </c>
      <c r="D35" s="93" t="s">
        <v>15</v>
      </c>
      <c r="E35" s="94">
        <v>70</v>
      </c>
      <c r="F35" s="95">
        <f t="shared" si="3"/>
        <v>56000</v>
      </c>
      <c r="G35" s="93">
        <v>25</v>
      </c>
      <c r="H35" s="93">
        <v>2023</v>
      </c>
      <c r="I35" s="99"/>
      <c r="J35" s="101"/>
      <c r="K35" s="101"/>
      <c r="L35" s="101"/>
      <c r="M35" s="101"/>
      <c r="N35" s="101"/>
      <c r="O35" s="101"/>
      <c r="P35" s="101">
        <v>56000</v>
      </c>
      <c r="Q35" s="101"/>
      <c r="R35" s="101"/>
      <c r="S35" s="101"/>
      <c r="T35" s="101"/>
      <c r="U35" s="101"/>
      <c r="V35" s="101"/>
      <c r="W35" s="101"/>
      <c r="X35" s="101"/>
      <c r="Y35" s="111">
        <f t="shared" si="1"/>
        <v>56000</v>
      </c>
    </row>
    <row r="36" spans="1:25" ht="12.75">
      <c r="A36" s="114"/>
      <c r="B36" s="92" t="s">
        <v>54</v>
      </c>
      <c r="C36" s="93">
        <v>800</v>
      </c>
      <c r="D36" s="93" t="s">
        <v>15</v>
      </c>
      <c r="E36" s="94">
        <v>40</v>
      </c>
      <c r="F36" s="103">
        <f t="shared" si="3"/>
        <v>32000</v>
      </c>
      <c r="G36" s="93">
        <v>25</v>
      </c>
      <c r="H36" s="93">
        <v>2023</v>
      </c>
      <c r="I36" s="99"/>
      <c r="J36" s="101"/>
      <c r="K36" s="101"/>
      <c r="L36" s="101"/>
      <c r="M36" s="101"/>
      <c r="N36" s="101"/>
      <c r="O36" s="101"/>
      <c r="P36" s="101">
        <v>32000</v>
      </c>
      <c r="Q36" s="101"/>
      <c r="R36" s="101"/>
      <c r="S36" s="101"/>
      <c r="T36" s="101"/>
      <c r="U36" s="101"/>
      <c r="V36" s="101"/>
      <c r="W36" s="101"/>
      <c r="X36" s="101"/>
      <c r="Y36" s="111">
        <f t="shared" si="1"/>
        <v>32000</v>
      </c>
    </row>
    <row r="37" spans="1:25" ht="33.75">
      <c r="A37" s="114"/>
      <c r="B37" s="92" t="s">
        <v>55</v>
      </c>
      <c r="C37" s="93">
        <v>16</v>
      </c>
      <c r="D37" s="93" t="s">
        <v>12</v>
      </c>
      <c r="E37" s="94">
        <v>1500</v>
      </c>
      <c r="F37" s="103">
        <f t="shared" si="3"/>
        <v>24000</v>
      </c>
      <c r="G37" s="93">
        <v>15</v>
      </c>
      <c r="H37" s="93">
        <v>2019</v>
      </c>
      <c r="I37" s="99"/>
      <c r="J37" s="101"/>
      <c r="K37" s="101"/>
      <c r="L37" s="101">
        <v>24000</v>
      </c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11">
        <f t="shared" si="1"/>
        <v>24000</v>
      </c>
    </row>
    <row r="38" spans="1:25" ht="22.5">
      <c r="A38" s="113"/>
      <c r="B38" s="92" t="s">
        <v>56</v>
      </c>
      <c r="C38" s="93">
        <v>16</v>
      </c>
      <c r="D38" s="93" t="s">
        <v>12</v>
      </c>
      <c r="E38" s="95">
        <v>12000</v>
      </c>
      <c r="F38" s="95">
        <f t="shared" si="3"/>
        <v>192000</v>
      </c>
      <c r="G38" s="93">
        <v>20</v>
      </c>
      <c r="H38" s="93">
        <v>2019</v>
      </c>
      <c r="I38" s="99"/>
      <c r="J38" s="101"/>
      <c r="K38" s="101"/>
      <c r="L38" s="101">
        <v>192000</v>
      </c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11">
        <f t="shared" si="1"/>
        <v>192000</v>
      </c>
    </row>
    <row r="39" spans="1:25" ht="22.5">
      <c r="A39" s="114"/>
      <c r="B39" s="92" t="s">
        <v>57</v>
      </c>
      <c r="C39" s="93">
        <v>3</v>
      </c>
      <c r="D39" s="93" t="s">
        <v>12</v>
      </c>
      <c r="E39" s="94">
        <v>6000</v>
      </c>
      <c r="F39" s="95">
        <f t="shared" si="3"/>
        <v>18000</v>
      </c>
      <c r="G39" s="93">
        <v>30</v>
      </c>
      <c r="H39" s="93">
        <v>2025</v>
      </c>
      <c r="I39" s="99"/>
      <c r="J39" s="101"/>
      <c r="K39" s="101"/>
      <c r="L39" s="101"/>
      <c r="M39" s="101"/>
      <c r="N39" s="101"/>
      <c r="O39" s="101"/>
      <c r="P39" s="101"/>
      <c r="Q39" s="101"/>
      <c r="R39" s="101">
        <v>18000</v>
      </c>
      <c r="S39" s="101"/>
      <c r="T39" s="101"/>
      <c r="U39" s="101"/>
      <c r="V39" s="101"/>
      <c r="W39" s="101"/>
      <c r="X39" s="101"/>
      <c r="Y39" s="111">
        <f t="shared" si="1"/>
        <v>18000</v>
      </c>
    </row>
    <row r="40" spans="1:25" ht="22.5">
      <c r="A40" s="114"/>
      <c r="B40" s="92" t="s">
        <v>58</v>
      </c>
      <c r="C40" s="93">
        <v>100</v>
      </c>
      <c r="D40" s="93" t="s">
        <v>18</v>
      </c>
      <c r="E40" s="94">
        <v>300</v>
      </c>
      <c r="F40" s="95">
        <f t="shared" si="3"/>
        <v>30000</v>
      </c>
      <c r="G40" s="93">
        <v>20</v>
      </c>
      <c r="H40" s="93">
        <v>2025</v>
      </c>
      <c r="I40" s="99"/>
      <c r="J40" s="101"/>
      <c r="K40" s="101"/>
      <c r="L40" s="101"/>
      <c r="M40" s="101"/>
      <c r="N40" s="101"/>
      <c r="O40" s="101"/>
      <c r="P40" s="101"/>
      <c r="Q40" s="101"/>
      <c r="R40" s="101">
        <v>30000</v>
      </c>
      <c r="S40" s="101"/>
      <c r="T40" s="101"/>
      <c r="U40" s="101"/>
      <c r="V40" s="101"/>
      <c r="W40" s="101"/>
      <c r="X40" s="101"/>
      <c r="Y40" s="111">
        <f t="shared" si="1"/>
        <v>30000</v>
      </c>
    </row>
    <row r="41" spans="1:25" ht="13.5" thickBot="1">
      <c r="A41" s="182" t="s">
        <v>71</v>
      </c>
      <c r="B41" s="183" t="s">
        <v>72</v>
      </c>
      <c r="C41" s="163"/>
      <c r="D41" s="163" t="s">
        <v>12</v>
      </c>
      <c r="E41" s="184"/>
      <c r="F41" s="185">
        <f t="shared" si="3"/>
        <v>0</v>
      </c>
      <c r="G41" s="163"/>
      <c r="H41" s="163"/>
      <c r="I41" s="186"/>
      <c r="J41" s="187">
        <v>60000</v>
      </c>
      <c r="K41" s="187">
        <v>60000</v>
      </c>
      <c r="L41" s="187">
        <v>40000</v>
      </c>
      <c r="M41" s="187">
        <v>40000</v>
      </c>
      <c r="N41" s="187">
        <v>40000</v>
      </c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8">
        <f t="shared" si="1"/>
        <v>240000</v>
      </c>
    </row>
    <row r="42" spans="1:25" s="58" customFormat="1" ht="13.5" thickBot="1">
      <c r="A42" s="192" t="s">
        <v>73</v>
      </c>
      <c r="B42" s="173"/>
      <c r="C42" s="174"/>
      <c r="D42" s="174"/>
      <c r="E42" s="193"/>
      <c r="F42" s="176"/>
      <c r="G42" s="174"/>
      <c r="H42" s="174"/>
      <c r="I42" s="194"/>
      <c r="J42" s="195">
        <f>SUM(J35:J41)</f>
        <v>60000</v>
      </c>
      <c r="K42" s="195">
        <f aca="true" t="shared" si="5" ref="K42:X42">SUM(K35:K41)</f>
        <v>60000</v>
      </c>
      <c r="L42" s="195">
        <f t="shared" si="5"/>
        <v>256000</v>
      </c>
      <c r="M42" s="195">
        <f t="shared" si="5"/>
        <v>40000</v>
      </c>
      <c r="N42" s="195">
        <f t="shared" si="5"/>
        <v>40000</v>
      </c>
      <c r="O42" s="195">
        <f t="shared" si="5"/>
        <v>0</v>
      </c>
      <c r="P42" s="195">
        <f t="shared" si="5"/>
        <v>88000</v>
      </c>
      <c r="Q42" s="195">
        <f t="shared" si="5"/>
        <v>0</v>
      </c>
      <c r="R42" s="195">
        <f t="shared" si="5"/>
        <v>48000</v>
      </c>
      <c r="S42" s="195">
        <f t="shared" si="5"/>
        <v>0</v>
      </c>
      <c r="T42" s="195">
        <f t="shared" si="5"/>
        <v>0</v>
      </c>
      <c r="U42" s="195">
        <f t="shared" si="5"/>
        <v>0</v>
      </c>
      <c r="V42" s="195">
        <f t="shared" si="5"/>
        <v>0</v>
      </c>
      <c r="W42" s="195">
        <f t="shared" si="5"/>
        <v>0</v>
      </c>
      <c r="X42" s="195">
        <f t="shared" si="5"/>
        <v>0</v>
      </c>
      <c r="Y42" s="196">
        <f t="shared" si="1"/>
        <v>592000</v>
      </c>
    </row>
    <row r="43" spans="1:25" ht="12.75" customHeight="1">
      <c r="A43" s="189" t="s">
        <v>74</v>
      </c>
      <c r="B43" s="35"/>
      <c r="C43" s="34"/>
      <c r="D43" s="34" t="s">
        <v>12</v>
      </c>
      <c r="E43" s="50"/>
      <c r="F43" s="51">
        <f t="shared" si="3"/>
        <v>0</v>
      </c>
      <c r="G43" s="34"/>
      <c r="H43" s="34"/>
      <c r="I43" s="5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1"/>
    </row>
    <row r="44" spans="1:25" ht="22.5">
      <c r="A44" s="114" t="s">
        <v>75</v>
      </c>
      <c r="B44" s="92" t="s">
        <v>59</v>
      </c>
      <c r="C44" s="93">
        <v>16</v>
      </c>
      <c r="D44" s="93" t="s">
        <v>12</v>
      </c>
      <c r="E44" s="94">
        <v>1500</v>
      </c>
      <c r="F44" s="95">
        <f t="shared" si="3"/>
        <v>24000</v>
      </c>
      <c r="G44" s="93">
        <v>25</v>
      </c>
      <c r="H44" s="93">
        <v>2018</v>
      </c>
      <c r="I44" s="99"/>
      <c r="J44" s="101"/>
      <c r="K44" s="101">
        <v>24000</v>
      </c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11">
        <f t="shared" si="1"/>
        <v>24000</v>
      </c>
    </row>
    <row r="45" spans="1:25" ht="22.5">
      <c r="A45" s="114"/>
      <c r="B45" s="92" t="s">
        <v>60</v>
      </c>
      <c r="C45" s="93">
        <v>48</v>
      </c>
      <c r="D45" s="93" t="s">
        <v>12</v>
      </c>
      <c r="E45" s="94">
        <v>1300</v>
      </c>
      <c r="F45" s="95">
        <f t="shared" si="3"/>
        <v>62400</v>
      </c>
      <c r="G45" s="93" t="s">
        <v>32</v>
      </c>
      <c r="H45" s="93">
        <v>2018</v>
      </c>
      <c r="I45" s="99"/>
      <c r="J45" s="101"/>
      <c r="K45" s="101">
        <v>62400</v>
      </c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88"/>
      <c r="X45" s="101"/>
      <c r="Y45" s="111">
        <f t="shared" si="1"/>
        <v>62400</v>
      </c>
    </row>
    <row r="46" spans="1:25" ht="22.5">
      <c r="A46" s="116"/>
      <c r="B46" s="92" t="s">
        <v>61</v>
      </c>
      <c r="C46" s="93">
        <v>16</v>
      </c>
      <c r="D46" s="93" t="s">
        <v>12</v>
      </c>
      <c r="E46" s="95">
        <v>1500</v>
      </c>
      <c r="F46" s="95">
        <f t="shared" si="3"/>
        <v>24000</v>
      </c>
      <c r="G46" s="93">
        <v>10</v>
      </c>
      <c r="H46" s="93">
        <v>2018</v>
      </c>
      <c r="I46" s="99"/>
      <c r="J46" s="101"/>
      <c r="K46" s="101">
        <v>24000</v>
      </c>
      <c r="L46" s="101"/>
      <c r="M46" s="101"/>
      <c r="N46" s="101"/>
      <c r="O46" s="101"/>
      <c r="P46" s="101"/>
      <c r="Q46" s="101"/>
      <c r="R46" s="101"/>
      <c r="S46" s="101"/>
      <c r="T46" s="101"/>
      <c r="U46" s="101">
        <v>24000</v>
      </c>
      <c r="V46" s="101"/>
      <c r="W46" s="101"/>
      <c r="X46" s="101"/>
      <c r="Y46" s="111">
        <f t="shared" si="1"/>
        <v>48000</v>
      </c>
    </row>
    <row r="47" spans="1:25" ht="12.75">
      <c r="A47" s="112" t="s">
        <v>93</v>
      </c>
      <c r="B47" s="92" t="s">
        <v>94</v>
      </c>
      <c r="C47" s="93">
        <v>1</v>
      </c>
      <c r="D47" s="93" t="s">
        <v>95</v>
      </c>
      <c r="E47" s="94"/>
      <c r="F47" s="95">
        <f t="shared" si="3"/>
        <v>0</v>
      </c>
      <c r="G47" s="93"/>
      <c r="H47" s="93"/>
      <c r="I47" s="99"/>
      <c r="J47" s="101">
        <v>55000</v>
      </c>
      <c r="K47" s="101"/>
      <c r="L47" s="101"/>
      <c r="M47" s="101">
        <v>55000</v>
      </c>
      <c r="N47" s="101"/>
      <c r="O47" s="101"/>
      <c r="P47" s="101">
        <v>55000</v>
      </c>
      <c r="Q47" s="101"/>
      <c r="R47" s="101"/>
      <c r="S47" s="101">
        <v>55000</v>
      </c>
      <c r="T47" s="101"/>
      <c r="U47" s="101"/>
      <c r="V47" s="101">
        <v>55000</v>
      </c>
      <c r="W47" s="101"/>
      <c r="X47" s="101"/>
      <c r="Y47" s="111">
        <f t="shared" si="1"/>
        <v>275000</v>
      </c>
    </row>
    <row r="48" spans="1:25" ht="22.5">
      <c r="A48" s="115" t="s">
        <v>76</v>
      </c>
      <c r="B48" s="92" t="s">
        <v>63</v>
      </c>
      <c r="C48" s="93">
        <v>1</v>
      </c>
      <c r="D48" s="93" t="s">
        <v>62</v>
      </c>
      <c r="E48" s="94">
        <v>10000</v>
      </c>
      <c r="F48" s="95">
        <f t="shared" si="3"/>
        <v>10000</v>
      </c>
      <c r="G48" s="93">
        <v>10</v>
      </c>
      <c r="H48" s="93">
        <v>2017</v>
      </c>
      <c r="I48" s="93"/>
      <c r="J48" s="96">
        <v>10000</v>
      </c>
      <c r="K48" s="96"/>
      <c r="L48" s="96"/>
      <c r="M48" s="101"/>
      <c r="N48" s="101"/>
      <c r="O48" s="101"/>
      <c r="P48" s="101"/>
      <c r="Q48" s="101"/>
      <c r="R48" s="101"/>
      <c r="S48" s="101"/>
      <c r="T48" s="101">
        <v>10000</v>
      </c>
      <c r="U48" s="101"/>
      <c r="V48" s="101"/>
      <c r="W48" s="101"/>
      <c r="X48" s="101"/>
      <c r="Y48" s="111">
        <f t="shared" si="1"/>
        <v>20000</v>
      </c>
    </row>
    <row r="49" spans="1:25" ht="12.75">
      <c r="A49" s="115"/>
      <c r="B49" s="92"/>
      <c r="C49" s="93"/>
      <c r="D49" s="93"/>
      <c r="E49" s="94"/>
      <c r="F49" s="95"/>
      <c r="G49" s="93"/>
      <c r="H49" s="93"/>
      <c r="I49" s="93"/>
      <c r="J49" s="96"/>
      <c r="K49" s="96"/>
      <c r="L49" s="96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11">
        <f t="shared" si="1"/>
        <v>0</v>
      </c>
    </row>
    <row r="50" spans="1:25" ht="22.5">
      <c r="A50" s="115" t="s">
        <v>64</v>
      </c>
      <c r="B50" s="92" t="s">
        <v>65</v>
      </c>
      <c r="C50" s="93">
        <v>2</v>
      </c>
      <c r="D50" s="93" t="s">
        <v>12</v>
      </c>
      <c r="E50" s="94">
        <v>1500</v>
      </c>
      <c r="F50" s="95">
        <f>C50*E50</f>
        <v>3000</v>
      </c>
      <c r="G50" s="93">
        <v>3</v>
      </c>
      <c r="H50" s="93">
        <v>2018</v>
      </c>
      <c r="I50" s="93"/>
      <c r="J50" s="96"/>
      <c r="K50" s="96">
        <v>3000</v>
      </c>
      <c r="L50" s="96"/>
      <c r="M50" s="101"/>
      <c r="N50" s="101">
        <v>3000</v>
      </c>
      <c r="O50" s="101"/>
      <c r="P50" s="101"/>
      <c r="Q50" s="101">
        <v>3000</v>
      </c>
      <c r="R50" s="101"/>
      <c r="S50" s="101"/>
      <c r="T50" s="101">
        <v>3000</v>
      </c>
      <c r="U50" s="101"/>
      <c r="V50" s="101"/>
      <c r="W50" s="101">
        <v>3000</v>
      </c>
      <c r="X50" s="101"/>
      <c r="Y50" s="111">
        <f t="shared" si="1"/>
        <v>15000</v>
      </c>
    </row>
    <row r="51" spans="1:25" ht="22.5">
      <c r="A51" s="115"/>
      <c r="B51" s="92" t="s">
        <v>66</v>
      </c>
      <c r="C51" s="93">
        <v>1</v>
      </c>
      <c r="D51" s="93" t="s">
        <v>12</v>
      </c>
      <c r="E51" s="94">
        <v>1500</v>
      </c>
      <c r="F51" s="95">
        <f>C51*E51</f>
        <v>1500</v>
      </c>
      <c r="G51" s="93">
        <v>6</v>
      </c>
      <c r="H51" s="93">
        <v>2018</v>
      </c>
      <c r="I51" s="93"/>
      <c r="J51" s="96"/>
      <c r="K51" s="96">
        <v>1500</v>
      </c>
      <c r="L51" s="96"/>
      <c r="M51" s="101"/>
      <c r="N51" s="101"/>
      <c r="O51" s="101"/>
      <c r="P51" s="101"/>
      <c r="Q51" s="101">
        <v>1500</v>
      </c>
      <c r="R51" s="101"/>
      <c r="S51" s="101"/>
      <c r="T51" s="101"/>
      <c r="U51" s="101"/>
      <c r="V51" s="101"/>
      <c r="W51" s="101">
        <v>1500</v>
      </c>
      <c r="X51" s="101"/>
      <c r="Y51" s="111">
        <f t="shared" si="1"/>
        <v>4500</v>
      </c>
    </row>
    <row r="52" spans="1:25" ht="12.75">
      <c r="A52" s="115"/>
      <c r="B52" s="92" t="s">
        <v>67</v>
      </c>
      <c r="C52" s="93">
        <v>1</v>
      </c>
      <c r="D52" s="93" t="s">
        <v>12</v>
      </c>
      <c r="E52" s="94">
        <v>7000</v>
      </c>
      <c r="F52" s="95">
        <f>C52*E52</f>
        <v>7000</v>
      </c>
      <c r="G52" s="93">
        <v>20</v>
      </c>
      <c r="H52" s="93">
        <v>2026</v>
      </c>
      <c r="I52" s="93"/>
      <c r="J52" s="96"/>
      <c r="K52" s="96"/>
      <c r="L52" s="96"/>
      <c r="M52" s="101"/>
      <c r="N52" s="101"/>
      <c r="O52" s="101"/>
      <c r="P52" s="101"/>
      <c r="Q52" s="101"/>
      <c r="R52" s="101"/>
      <c r="S52" s="101">
        <v>7000</v>
      </c>
      <c r="T52" s="101"/>
      <c r="U52" s="101"/>
      <c r="V52" s="101"/>
      <c r="W52" s="101"/>
      <c r="X52" s="101"/>
      <c r="Y52" s="111">
        <f t="shared" si="1"/>
        <v>7000</v>
      </c>
    </row>
    <row r="53" spans="1:25" ht="12.75">
      <c r="A53" s="115" t="s">
        <v>78</v>
      </c>
      <c r="B53" s="92" t="s">
        <v>77</v>
      </c>
      <c r="C53" s="93">
        <v>1</v>
      </c>
      <c r="D53" s="93" t="s">
        <v>12</v>
      </c>
      <c r="E53" s="94">
        <v>3000</v>
      </c>
      <c r="F53" s="95">
        <f>C53*E53</f>
        <v>3000</v>
      </c>
      <c r="G53" s="93">
        <v>3</v>
      </c>
      <c r="H53" s="93">
        <v>2019</v>
      </c>
      <c r="I53" s="93"/>
      <c r="J53" s="96"/>
      <c r="K53" s="96"/>
      <c r="L53" s="96">
        <v>3000</v>
      </c>
      <c r="M53" s="101"/>
      <c r="N53" s="101"/>
      <c r="O53" s="101">
        <v>3000</v>
      </c>
      <c r="P53" s="101"/>
      <c r="Q53" s="101"/>
      <c r="R53" s="101">
        <v>3000</v>
      </c>
      <c r="S53" s="101"/>
      <c r="T53" s="101"/>
      <c r="U53" s="101">
        <v>3000</v>
      </c>
      <c r="V53" s="101"/>
      <c r="W53" s="101"/>
      <c r="X53" s="101">
        <v>3000</v>
      </c>
      <c r="Y53" s="111">
        <f t="shared" si="1"/>
        <v>15000</v>
      </c>
    </row>
    <row r="54" spans="1:25" ht="13.5" thickBot="1">
      <c r="A54" s="209"/>
      <c r="B54" s="183"/>
      <c r="C54" s="163"/>
      <c r="D54" s="163"/>
      <c r="E54" s="184"/>
      <c r="F54" s="162"/>
      <c r="G54" s="163"/>
      <c r="H54" s="163"/>
      <c r="I54" s="163"/>
      <c r="J54" s="210"/>
      <c r="K54" s="210"/>
      <c r="L54" s="210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8">
        <f t="shared" si="1"/>
        <v>0</v>
      </c>
    </row>
    <row r="55" spans="1:25" s="58" customFormat="1" ht="13.5" customHeight="1">
      <c r="A55" s="211" t="s">
        <v>89</v>
      </c>
      <c r="B55" s="212"/>
      <c r="C55" s="141"/>
      <c r="D55" s="141"/>
      <c r="E55" s="213"/>
      <c r="F55" s="214"/>
      <c r="G55" s="141"/>
      <c r="H55" s="141"/>
      <c r="I55" s="141"/>
      <c r="J55" s="215">
        <f>SUM(J44:J54)</f>
        <v>65000</v>
      </c>
      <c r="K55" s="215">
        <f aca="true" t="shared" si="6" ref="K55:Y55">SUM(K44:K54)</f>
        <v>114900</v>
      </c>
      <c r="L55" s="215">
        <f t="shared" si="6"/>
        <v>3000</v>
      </c>
      <c r="M55" s="215">
        <f t="shared" si="6"/>
        <v>55000</v>
      </c>
      <c r="N55" s="215">
        <f t="shared" si="6"/>
        <v>3000</v>
      </c>
      <c r="O55" s="215">
        <f t="shared" si="6"/>
        <v>3000</v>
      </c>
      <c r="P55" s="215">
        <f t="shared" si="6"/>
        <v>55000</v>
      </c>
      <c r="Q55" s="215">
        <f t="shared" si="6"/>
        <v>4500</v>
      </c>
      <c r="R55" s="215">
        <f t="shared" si="6"/>
        <v>3000</v>
      </c>
      <c r="S55" s="215">
        <f t="shared" si="6"/>
        <v>62000</v>
      </c>
      <c r="T55" s="215">
        <f t="shared" si="6"/>
        <v>13000</v>
      </c>
      <c r="U55" s="215">
        <f t="shared" si="6"/>
        <v>27000</v>
      </c>
      <c r="V55" s="215">
        <f t="shared" si="6"/>
        <v>55000</v>
      </c>
      <c r="W55" s="215">
        <f t="shared" si="6"/>
        <v>4500</v>
      </c>
      <c r="X55" s="215">
        <f t="shared" si="6"/>
        <v>3000</v>
      </c>
      <c r="Y55" s="216">
        <f t="shared" si="6"/>
        <v>470900</v>
      </c>
    </row>
    <row r="56" spans="1:25" s="124" customFormat="1" ht="13.5" thickBot="1">
      <c r="A56" s="117" t="s">
        <v>90</v>
      </c>
      <c r="B56" s="118"/>
      <c r="C56" s="119"/>
      <c r="D56" s="119"/>
      <c r="E56" s="120"/>
      <c r="F56" s="121"/>
      <c r="G56" s="119"/>
      <c r="H56" s="119"/>
      <c r="I56" s="119"/>
      <c r="J56" s="122">
        <f>J16+J33+J42+J55</f>
        <v>2339300</v>
      </c>
      <c r="K56" s="122">
        <f aca="true" t="shared" si="7" ref="K56:Y56">K16+K33+K42+K55</f>
        <v>244900</v>
      </c>
      <c r="L56" s="122">
        <f t="shared" si="7"/>
        <v>598000</v>
      </c>
      <c r="M56" s="122">
        <f t="shared" si="7"/>
        <v>154300</v>
      </c>
      <c r="N56" s="122">
        <f t="shared" si="7"/>
        <v>69000</v>
      </c>
      <c r="O56" s="122">
        <f t="shared" si="7"/>
        <v>161000</v>
      </c>
      <c r="P56" s="122">
        <f t="shared" si="7"/>
        <v>246200</v>
      </c>
      <c r="Q56" s="122">
        <f t="shared" si="7"/>
        <v>12500</v>
      </c>
      <c r="R56" s="122">
        <f t="shared" si="7"/>
        <v>146900</v>
      </c>
      <c r="S56" s="122">
        <f t="shared" si="7"/>
        <v>89200</v>
      </c>
      <c r="T56" s="122">
        <f t="shared" si="7"/>
        <v>37000</v>
      </c>
      <c r="U56" s="122">
        <f t="shared" si="7"/>
        <v>53000</v>
      </c>
      <c r="V56" s="122">
        <f t="shared" si="7"/>
        <v>1082200</v>
      </c>
      <c r="W56" s="122">
        <f t="shared" si="7"/>
        <v>1270100</v>
      </c>
      <c r="X56" s="122">
        <f t="shared" si="7"/>
        <v>27000</v>
      </c>
      <c r="Y56" s="123">
        <f t="shared" si="7"/>
        <v>6530600</v>
      </c>
    </row>
    <row r="57" spans="1:25" ht="12.75">
      <c r="A57" s="67"/>
      <c r="B57" s="62"/>
      <c r="C57" s="63"/>
      <c r="D57" s="63"/>
      <c r="E57" s="64"/>
      <c r="F57" s="65"/>
      <c r="G57" s="63"/>
      <c r="H57" s="63"/>
      <c r="I57" s="63"/>
      <c r="J57" s="74"/>
      <c r="K57" s="74"/>
      <c r="L57" s="74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7"/>
      <c r="Y57" s="78"/>
    </row>
    <row r="58" spans="1:25" ht="12.75">
      <c r="A58" s="66"/>
      <c r="B58" s="62"/>
      <c r="C58" s="63"/>
      <c r="D58" s="63"/>
      <c r="E58" s="64"/>
      <c r="F58" s="65"/>
      <c r="G58" s="63"/>
      <c r="H58" s="63"/>
      <c r="I58" s="63"/>
      <c r="J58" s="74"/>
      <c r="K58" s="74"/>
      <c r="L58" s="74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7"/>
      <c r="Y58" s="78"/>
    </row>
    <row r="59" spans="1:25" ht="12.75">
      <c r="A59" s="66"/>
      <c r="B59" s="62"/>
      <c r="C59" s="63"/>
      <c r="D59" s="63"/>
      <c r="E59" s="64"/>
      <c r="F59" s="65"/>
      <c r="G59" s="63"/>
      <c r="H59" s="63"/>
      <c r="I59" s="63"/>
      <c r="J59" s="74"/>
      <c r="K59" s="74"/>
      <c r="L59" s="74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7"/>
      <c r="Y59" s="78"/>
    </row>
    <row r="60" spans="1:25" ht="12.75">
      <c r="A60" s="66"/>
      <c r="B60" s="62"/>
      <c r="C60" s="63"/>
      <c r="D60" s="63"/>
      <c r="E60" s="64"/>
      <c r="F60" s="65"/>
      <c r="G60" s="63"/>
      <c r="H60" s="63"/>
      <c r="I60" s="63"/>
      <c r="J60" s="74"/>
      <c r="K60" s="74"/>
      <c r="L60" s="74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7"/>
      <c r="Y60" s="78"/>
    </row>
    <row r="61" spans="1:25" ht="12.75">
      <c r="A61" s="67"/>
      <c r="B61" s="62"/>
      <c r="C61" s="63"/>
      <c r="D61" s="63"/>
      <c r="E61" s="64"/>
      <c r="F61" s="65"/>
      <c r="G61" s="63"/>
      <c r="H61" s="63"/>
      <c r="I61" s="63"/>
      <c r="J61" s="74"/>
      <c r="K61" s="74"/>
      <c r="L61" s="74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7"/>
      <c r="Y61" s="78"/>
    </row>
    <row r="62" spans="1:25" ht="12.75">
      <c r="A62" s="66"/>
      <c r="B62" s="62"/>
      <c r="C62" s="63"/>
      <c r="D62" s="63"/>
      <c r="E62" s="64"/>
      <c r="F62" s="65"/>
      <c r="G62" s="63"/>
      <c r="H62" s="63"/>
      <c r="I62" s="63"/>
      <c r="J62" s="74"/>
      <c r="K62" s="74"/>
      <c r="L62" s="74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7"/>
      <c r="Y62" s="78"/>
    </row>
    <row r="63" spans="1:25" ht="12.75">
      <c r="A63" s="68"/>
      <c r="B63" s="69"/>
      <c r="C63" s="70"/>
      <c r="D63" s="71"/>
      <c r="E63" s="72"/>
      <c r="F63" s="73"/>
      <c r="G63" s="71"/>
      <c r="H63" s="71"/>
      <c r="I63" s="71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7"/>
      <c r="Y63" s="78"/>
    </row>
    <row r="64" spans="1:25" ht="12.75">
      <c r="A64" s="68"/>
      <c r="B64" s="69"/>
      <c r="C64" s="70"/>
      <c r="D64" s="71"/>
      <c r="E64" s="72"/>
      <c r="F64" s="73"/>
      <c r="G64" s="71"/>
      <c r="H64" s="71"/>
      <c r="I64" s="71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7"/>
      <c r="Y64" s="78"/>
    </row>
    <row r="65" spans="1:25" ht="12.75">
      <c r="A65" s="68"/>
      <c r="B65" s="69"/>
      <c r="C65" s="70"/>
      <c r="D65" s="71"/>
      <c r="E65" s="72"/>
      <c r="F65" s="73"/>
      <c r="G65" s="71"/>
      <c r="H65" s="71"/>
      <c r="I65" s="71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7"/>
      <c r="Y65" s="78"/>
    </row>
    <row r="66" spans="1:25" ht="12.75">
      <c r="A66" s="68"/>
      <c r="B66" s="69"/>
      <c r="C66" s="70"/>
      <c r="D66" s="71"/>
      <c r="E66" s="72"/>
      <c r="F66" s="73"/>
      <c r="G66" s="71"/>
      <c r="H66" s="71"/>
      <c r="I66" s="71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7"/>
      <c r="Y66" s="78"/>
    </row>
    <row r="67" spans="1:25" ht="12.75">
      <c r="A67" s="68"/>
      <c r="B67" s="69"/>
      <c r="C67" s="70"/>
      <c r="D67" s="71"/>
      <c r="E67" s="72"/>
      <c r="F67" s="73"/>
      <c r="G67" s="71"/>
      <c r="H67" s="71"/>
      <c r="I67" s="71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7"/>
      <c r="Y67" s="78"/>
    </row>
    <row r="68" spans="1:25" ht="12.75">
      <c r="A68" s="68"/>
      <c r="B68" s="69"/>
      <c r="C68" s="70"/>
      <c r="D68" s="71"/>
      <c r="E68" s="72"/>
      <c r="F68" s="73"/>
      <c r="G68" s="71"/>
      <c r="H68" s="71"/>
      <c r="I68" s="71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7"/>
      <c r="Y68" s="78"/>
    </row>
    <row r="69" spans="1:25" ht="12.75">
      <c r="A69" s="9"/>
      <c r="B69" s="9"/>
      <c r="C69" s="10"/>
      <c r="D69" s="10"/>
      <c r="E69" s="30"/>
      <c r="F69" s="30"/>
      <c r="G69" s="10"/>
      <c r="H69" s="10"/>
      <c r="I69" s="10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79"/>
      <c r="Y69" s="80"/>
    </row>
    <row r="70" spans="1:25" ht="12.75">
      <c r="A70" s="9"/>
      <c r="B70" s="9"/>
      <c r="C70" s="10"/>
      <c r="D70" s="10"/>
      <c r="E70" s="30"/>
      <c r="F70" s="30"/>
      <c r="G70" s="10"/>
      <c r="H70" s="10"/>
      <c r="I70" s="10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81"/>
      <c r="Y70" s="82"/>
    </row>
    <row r="71" spans="2:25" ht="12.75">
      <c r="B71" s="9"/>
      <c r="C71" s="10"/>
      <c r="D71" s="10"/>
      <c r="E71" s="30"/>
      <c r="F71" s="30"/>
      <c r="X71" s="83"/>
      <c r="Y71" s="84"/>
    </row>
    <row r="72" spans="2:25" ht="12.75">
      <c r="B72" s="9"/>
      <c r="C72" s="10"/>
      <c r="D72" s="10"/>
      <c r="E72" s="30"/>
      <c r="F72" s="30"/>
      <c r="Y72" s="84"/>
    </row>
    <row r="73" spans="2:25" ht="12.75">
      <c r="B73" s="9"/>
      <c r="C73" s="10"/>
      <c r="D73" s="10"/>
      <c r="E73" s="30"/>
      <c r="F73" s="30"/>
      <c r="Y73" s="84"/>
    </row>
    <row r="74" spans="2:25" ht="12.75">
      <c r="B74" s="9"/>
      <c r="C74" s="10"/>
      <c r="D74" s="10"/>
      <c r="E74" s="30"/>
      <c r="F74" s="30"/>
      <c r="Y74" s="84"/>
    </row>
    <row r="75" spans="2:6" ht="12.75">
      <c r="B75" s="9"/>
      <c r="C75" s="10"/>
      <c r="D75" s="10"/>
      <c r="E75" s="30"/>
      <c r="F75" s="30"/>
    </row>
    <row r="76" spans="2:6" ht="12.75">
      <c r="B76" s="9"/>
      <c r="C76" s="10"/>
      <c r="D76" s="10"/>
      <c r="E76" s="30"/>
      <c r="F76" s="30"/>
    </row>
    <row r="77" spans="2:6" ht="12.75">
      <c r="B77" s="9"/>
      <c r="C77" s="10"/>
      <c r="D77" s="10"/>
      <c r="E77" s="30"/>
      <c r="F77" s="30"/>
    </row>
    <row r="78" spans="2:6" ht="12.75">
      <c r="B78" s="9"/>
      <c r="C78" s="10"/>
      <c r="D78" s="10"/>
      <c r="E78" s="30"/>
      <c r="F78" s="30"/>
    </row>
    <row r="79" spans="2:6" ht="12.75">
      <c r="B79" s="9"/>
      <c r="C79" s="10"/>
      <c r="D79" s="10"/>
      <c r="E79" s="30"/>
      <c r="F79" s="30"/>
    </row>
    <row r="80" spans="2:6" ht="12.75">
      <c r="B80" s="9"/>
      <c r="C80" s="10"/>
      <c r="D80" s="10"/>
      <c r="E80" s="30"/>
      <c r="F80" s="30"/>
    </row>
    <row r="81" spans="2:6" ht="12.75">
      <c r="B81" s="9"/>
      <c r="C81" s="10"/>
      <c r="D81" s="10"/>
      <c r="E81" s="30"/>
      <c r="F81" s="30"/>
    </row>
    <row r="82" spans="2:6" ht="12.75">
      <c r="B82" s="9"/>
      <c r="C82" s="10"/>
      <c r="D82" s="10"/>
      <c r="E82" s="30"/>
      <c r="F82" s="30"/>
    </row>
    <row r="83" spans="2:6" ht="12.75">
      <c r="B83" s="9"/>
      <c r="C83" s="10"/>
      <c r="D83" s="10"/>
      <c r="E83" s="30"/>
      <c r="F83" s="30"/>
    </row>
    <row r="84" spans="2:6" ht="12.75">
      <c r="B84" s="9"/>
      <c r="C84" s="10"/>
      <c r="D84" s="10"/>
      <c r="E84" s="30"/>
      <c r="F84" s="30"/>
    </row>
    <row r="85" spans="2:6" ht="12.75">
      <c r="B85" s="9"/>
      <c r="C85" s="10"/>
      <c r="D85" s="10"/>
      <c r="E85" s="30"/>
      <c r="F85" s="30"/>
    </row>
    <row r="86" spans="2:6" ht="12.75">
      <c r="B86" s="9"/>
      <c r="C86" s="10"/>
      <c r="D86" s="10"/>
      <c r="E86" s="30"/>
      <c r="F86" s="30"/>
    </row>
    <row r="87" spans="2:6" ht="12.75">
      <c r="B87" s="9"/>
      <c r="C87" s="10"/>
      <c r="D87" s="10"/>
      <c r="E87" s="30"/>
      <c r="F87" s="30"/>
    </row>
    <row r="88" spans="2:6" ht="12.75">
      <c r="B88" s="9"/>
      <c r="C88" s="10"/>
      <c r="D88" s="10"/>
      <c r="E88" s="30"/>
      <c r="F88" s="30"/>
    </row>
    <row r="89" spans="2:6" ht="12.75">
      <c r="B89" s="9"/>
      <c r="C89" s="10"/>
      <c r="D89" s="10"/>
      <c r="E89" s="30"/>
      <c r="F89" s="30"/>
    </row>
    <row r="90" spans="2:6" ht="12.75">
      <c r="B90" s="9"/>
      <c r="C90" s="10"/>
      <c r="D90" s="10"/>
      <c r="E90" s="30"/>
      <c r="F90" s="30"/>
    </row>
    <row r="91" spans="2:6" ht="12.75">
      <c r="B91" s="9"/>
      <c r="C91" s="10"/>
      <c r="D91" s="10"/>
      <c r="E91" s="30"/>
      <c r="F91" s="30"/>
    </row>
    <row r="92" spans="2:6" ht="12.75">
      <c r="B92" s="9"/>
      <c r="C92" s="10"/>
      <c r="D92" s="10"/>
      <c r="E92" s="30"/>
      <c r="F92" s="30"/>
    </row>
    <row r="93" spans="2:6" ht="12.75">
      <c r="B93" s="9"/>
      <c r="C93" s="10"/>
      <c r="D93" s="10"/>
      <c r="E93" s="30"/>
      <c r="F93" s="30"/>
    </row>
    <row r="94" spans="2:6" ht="12.75">
      <c r="B94" s="9"/>
      <c r="C94" s="10"/>
      <c r="D94" s="10"/>
      <c r="E94" s="30"/>
      <c r="F94" s="30"/>
    </row>
    <row r="95" spans="2:6" ht="12.75">
      <c r="B95" s="9"/>
      <c r="C95" s="10"/>
      <c r="D95" s="10"/>
      <c r="E95" s="30"/>
      <c r="F95" s="30"/>
    </row>
    <row r="96" spans="2:6" ht="12.75">
      <c r="B96" s="9"/>
      <c r="C96" s="10"/>
      <c r="D96" s="10"/>
      <c r="E96" s="30"/>
      <c r="F96" s="30"/>
    </row>
    <row r="97" spans="2:6" ht="12.75">
      <c r="B97" s="9"/>
      <c r="C97" s="10"/>
      <c r="D97" s="10"/>
      <c r="E97" s="30"/>
      <c r="F97" s="30"/>
    </row>
    <row r="98" spans="2:6" ht="12.75">
      <c r="B98" s="9"/>
      <c r="C98" s="10"/>
      <c r="D98" s="10"/>
      <c r="E98" s="30"/>
      <c r="F98" s="30"/>
    </row>
    <row r="99" spans="2:6" ht="12.75">
      <c r="B99" s="9"/>
      <c r="C99" s="10"/>
      <c r="D99" s="10"/>
      <c r="E99" s="30"/>
      <c r="F99" s="30"/>
    </row>
    <row r="100" spans="2:6" ht="12.75">
      <c r="B100" s="9"/>
      <c r="C100" s="10"/>
      <c r="D100" s="10"/>
      <c r="E100" s="30"/>
      <c r="F100" s="30"/>
    </row>
    <row r="101" spans="2:6" ht="12.75">
      <c r="B101" s="9"/>
      <c r="C101" s="10"/>
      <c r="D101" s="10"/>
      <c r="E101" s="30"/>
      <c r="F101" s="30"/>
    </row>
    <row r="102" spans="2:6" ht="12.75">
      <c r="B102" s="9"/>
      <c r="C102" s="10"/>
      <c r="D102" s="10"/>
      <c r="E102" s="30"/>
      <c r="F102" s="30"/>
    </row>
    <row r="103" spans="2:6" ht="12.75">
      <c r="B103" s="9"/>
      <c r="C103" s="10"/>
      <c r="D103" s="10"/>
      <c r="E103" s="30"/>
      <c r="F103" s="30"/>
    </row>
    <row r="104" spans="2:6" ht="12.75">
      <c r="B104" s="9"/>
      <c r="C104" s="10"/>
      <c r="D104" s="10"/>
      <c r="E104" s="30"/>
      <c r="F104" s="30"/>
    </row>
    <row r="105" spans="2:6" ht="12.75">
      <c r="B105" s="9"/>
      <c r="C105" s="10"/>
      <c r="D105" s="10"/>
      <c r="E105" s="30"/>
      <c r="F105" s="30"/>
    </row>
    <row r="106" spans="2:6" ht="12.75">
      <c r="B106" s="9"/>
      <c r="C106" s="10"/>
      <c r="D106" s="10"/>
      <c r="E106" s="30"/>
      <c r="F106" s="30"/>
    </row>
    <row r="107" spans="2:6" ht="12.75">
      <c r="B107" s="9"/>
      <c r="C107" s="10"/>
      <c r="D107" s="10"/>
      <c r="E107" s="30"/>
      <c r="F107" s="30"/>
    </row>
    <row r="108" spans="2:6" ht="12.75">
      <c r="B108" s="9"/>
      <c r="C108" s="10"/>
      <c r="D108" s="10"/>
      <c r="E108" s="30"/>
      <c r="F108" s="30"/>
    </row>
    <row r="109" spans="2:6" ht="12.75">
      <c r="B109" s="9"/>
      <c r="C109" s="10"/>
      <c r="D109" s="10"/>
      <c r="E109" s="30"/>
      <c r="F109" s="30"/>
    </row>
    <row r="110" spans="2:6" ht="12.75">
      <c r="B110" s="9"/>
      <c r="C110" s="10"/>
      <c r="D110" s="10"/>
      <c r="E110" s="30"/>
      <c r="F110" s="30"/>
    </row>
    <row r="111" spans="2:6" ht="12.75">
      <c r="B111" s="9"/>
      <c r="C111" s="10"/>
      <c r="D111" s="10"/>
      <c r="E111" s="30"/>
      <c r="F111" s="30"/>
    </row>
    <row r="112" spans="2:6" ht="12.75">
      <c r="B112" s="9"/>
      <c r="C112" s="10"/>
      <c r="D112" s="10"/>
      <c r="E112" s="30"/>
      <c r="F112" s="30"/>
    </row>
    <row r="113" spans="2:6" ht="12.75">
      <c r="B113" s="9"/>
      <c r="C113" s="10"/>
      <c r="D113" s="10"/>
      <c r="E113" s="30"/>
      <c r="F113" s="30"/>
    </row>
    <row r="114" spans="2:6" ht="12.75">
      <c r="B114" s="9"/>
      <c r="C114" s="10"/>
      <c r="D114" s="10"/>
      <c r="E114" s="30"/>
      <c r="F114" s="30"/>
    </row>
    <row r="115" spans="2:6" ht="12.75">
      <c r="B115" s="9"/>
      <c r="C115" s="10"/>
      <c r="D115" s="10"/>
      <c r="E115" s="30"/>
      <c r="F115" s="30"/>
    </row>
    <row r="116" spans="2:6" ht="12.75">
      <c r="B116" s="9"/>
      <c r="C116" s="10"/>
      <c r="D116" s="10"/>
      <c r="E116" s="30"/>
      <c r="F116" s="30"/>
    </row>
    <row r="117" spans="2:6" ht="12.75">
      <c r="B117" s="9"/>
      <c r="C117" s="10"/>
      <c r="D117" s="10"/>
      <c r="E117" s="30"/>
      <c r="F117" s="30"/>
    </row>
    <row r="118" spans="2:6" ht="12.75">
      <c r="B118" s="9"/>
      <c r="C118" s="10"/>
      <c r="D118" s="10"/>
      <c r="E118" s="30"/>
      <c r="F118" s="30"/>
    </row>
    <row r="119" spans="2:6" ht="12.75">
      <c r="B119" s="9"/>
      <c r="C119" s="10"/>
      <c r="D119" s="10"/>
      <c r="E119" s="30"/>
      <c r="F119" s="30"/>
    </row>
    <row r="120" spans="2:6" ht="12.75">
      <c r="B120" s="9"/>
      <c r="C120" s="10"/>
      <c r="D120" s="10"/>
      <c r="E120" s="30"/>
      <c r="F120" s="30"/>
    </row>
    <row r="121" spans="2:6" ht="12.75">
      <c r="B121" s="9"/>
      <c r="C121" s="10"/>
      <c r="D121" s="10"/>
      <c r="E121" s="30"/>
      <c r="F121" s="30"/>
    </row>
    <row r="122" spans="2:6" ht="12.75">
      <c r="B122" s="9"/>
      <c r="C122" s="10"/>
      <c r="D122" s="10"/>
      <c r="E122" s="30"/>
      <c r="F122" s="30"/>
    </row>
    <row r="123" spans="2:6" ht="12.75">
      <c r="B123" s="9"/>
      <c r="C123" s="10"/>
      <c r="D123" s="10"/>
      <c r="E123" s="30"/>
      <c r="F123" s="30"/>
    </row>
    <row r="124" spans="2:6" ht="12.75">
      <c r="B124" s="9"/>
      <c r="C124" s="10"/>
      <c r="D124" s="10"/>
      <c r="E124" s="30"/>
      <c r="F124" s="30"/>
    </row>
    <row r="125" spans="2:6" ht="12.75">
      <c r="B125" s="9"/>
      <c r="C125" s="10"/>
      <c r="D125" s="10"/>
      <c r="E125" s="30"/>
      <c r="F125" s="30"/>
    </row>
    <row r="126" spans="2:6" ht="12.75">
      <c r="B126" s="9"/>
      <c r="C126" s="10"/>
      <c r="D126" s="10"/>
      <c r="E126" s="30"/>
      <c r="F126" s="30"/>
    </row>
    <row r="127" spans="2:6" ht="12.75">
      <c r="B127" s="9"/>
      <c r="C127" s="10"/>
      <c r="D127" s="10"/>
      <c r="E127" s="30"/>
      <c r="F127" s="30"/>
    </row>
    <row r="128" spans="2:6" ht="12.75">
      <c r="B128" s="9"/>
      <c r="C128" s="10"/>
      <c r="D128" s="10"/>
      <c r="E128" s="30"/>
      <c r="F128" s="30"/>
    </row>
    <row r="129" spans="2:6" ht="12.75">
      <c r="B129" s="9"/>
      <c r="C129" s="10"/>
      <c r="D129" s="10"/>
      <c r="E129" s="30"/>
      <c r="F129" s="30"/>
    </row>
    <row r="130" spans="2:6" ht="12.75">
      <c r="B130" s="9"/>
      <c r="C130" s="10"/>
      <c r="D130" s="10"/>
      <c r="E130" s="30"/>
      <c r="F130" s="30"/>
    </row>
    <row r="131" spans="2:6" ht="12.75">
      <c r="B131" s="9"/>
      <c r="C131" s="10"/>
      <c r="D131" s="10"/>
      <c r="E131" s="30"/>
      <c r="F131" s="30"/>
    </row>
    <row r="132" spans="2:6" ht="12.75">
      <c r="B132" s="9"/>
      <c r="C132" s="10"/>
      <c r="D132" s="10"/>
      <c r="E132" s="30"/>
      <c r="F132" s="30"/>
    </row>
    <row r="133" spans="2:6" ht="12.75">
      <c r="B133" s="9"/>
      <c r="C133" s="10"/>
      <c r="D133" s="10"/>
      <c r="E133" s="30"/>
      <c r="F133" s="30"/>
    </row>
    <row r="134" spans="2:6" ht="12.75">
      <c r="B134" s="9"/>
      <c r="C134" s="10"/>
      <c r="D134" s="10"/>
      <c r="E134" s="30"/>
      <c r="F134" s="30"/>
    </row>
    <row r="135" spans="2:6" ht="12.75">
      <c r="B135" s="9"/>
      <c r="C135" s="10"/>
      <c r="D135" s="10"/>
      <c r="E135" s="30"/>
      <c r="F135" s="30"/>
    </row>
    <row r="136" spans="2:6" ht="12.75">
      <c r="B136" s="9"/>
      <c r="C136" s="10"/>
      <c r="D136" s="10"/>
      <c r="E136" s="30"/>
      <c r="F136" s="30"/>
    </row>
    <row r="137" spans="2:6" ht="12.75">
      <c r="B137" s="9"/>
      <c r="C137" s="10"/>
      <c r="D137" s="10"/>
      <c r="E137" s="30"/>
      <c r="F137" s="30"/>
    </row>
    <row r="138" spans="2:6" ht="12.75">
      <c r="B138" s="9"/>
      <c r="C138" s="10"/>
      <c r="D138" s="10"/>
      <c r="E138" s="30"/>
      <c r="F138" s="30"/>
    </row>
    <row r="139" spans="2:6" ht="12.75">
      <c r="B139" s="9"/>
      <c r="C139" s="10"/>
      <c r="D139" s="10"/>
      <c r="E139" s="30"/>
      <c r="F139" s="30"/>
    </row>
    <row r="140" spans="2:6" ht="12.75">
      <c r="B140" s="9"/>
      <c r="C140" s="10"/>
      <c r="D140" s="10"/>
      <c r="E140" s="30"/>
      <c r="F140" s="30"/>
    </row>
    <row r="141" spans="2:6" ht="12.75">
      <c r="B141" s="9"/>
      <c r="C141" s="10"/>
      <c r="D141" s="10"/>
      <c r="E141" s="30"/>
      <c r="F141" s="30"/>
    </row>
    <row r="142" spans="2:6" ht="12.75">
      <c r="B142" s="9"/>
      <c r="C142" s="10"/>
      <c r="D142" s="10"/>
      <c r="E142" s="30"/>
      <c r="F142" s="30"/>
    </row>
    <row r="143" spans="2:6" ht="12.75">
      <c r="B143" s="9"/>
      <c r="C143" s="10"/>
      <c r="D143" s="10"/>
      <c r="E143" s="30"/>
      <c r="F143" s="30"/>
    </row>
    <row r="144" spans="2:6" ht="12.75">
      <c r="B144" s="9"/>
      <c r="C144" s="10"/>
      <c r="D144" s="10"/>
      <c r="E144" s="30"/>
      <c r="F144" s="30"/>
    </row>
    <row r="145" spans="2:6" ht="12.75">
      <c r="B145" s="9"/>
      <c r="C145" s="10"/>
      <c r="D145" s="10"/>
      <c r="E145" s="30"/>
      <c r="F145" s="30"/>
    </row>
    <row r="146" spans="2:6" ht="12.75">
      <c r="B146" s="9"/>
      <c r="C146" s="10"/>
      <c r="D146" s="10"/>
      <c r="E146" s="30"/>
      <c r="F146" s="30"/>
    </row>
    <row r="147" spans="2:6" ht="12.75">
      <c r="B147" s="9"/>
      <c r="C147" s="10"/>
      <c r="D147" s="10"/>
      <c r="E147" s="30"/>
      <c r="F147" s="30"/>
    </row>
    <row r="148" spans="2:6" ht="12.75">
      <c r="B148" s="9"/>
      <c r="C148" s="10"/>
      <c r="D148" s="10"/>
      <c r="E148" s="30"/>
      <c r="F148" s="30"/>
    </row>
    <row r="149" spans="2:6" ht="12.75">
      <c r="B149" s="9"/>
      <c r="C149" s="10"/>
      <c r="D149" s="10"/>
      <c r="E149" s="30"/>
      <c r="F149" s="30"/>
    </row>
    <row r="150" spans="2:6" ht="12.75">
      <c r="B150" s="9"/>
      <c r="C150" s="10"/>
      <c r="D150" s="10"/>
      <c r="E150" s="30"/>
      <c r="F150" s="30"/>
    </row>
    <row r="151" spans="2:6" ht="12.75">
      <c r="B151" s="9"/>
      <c r="C151" s="10"/>
      <c r="D151" s="10"/>
      <c r="E151" s="30"/>
      <c r="F151" s="30"/>
    </row>
    <row r="152" spans="2:6" ht="12.75">
      <c r="B152" s="9"/>
      <c r="C152" s="10"/>
      <c r="D152" s="10"/>
      <c r="E152" s="30"/>
      <c r="F152" s="30"/>
    </row>
    <row r="153" spans="2:6" ht="12.75">
      <c r="B153" s="9"/>
      <c r="C153" s="10"/>
      <c r="D153" s="10"/>
      <c r="E153" s="30"/>
      <c r="F153" s="30"/>
    </row>
    <row r="154" spans="2:6" ht="12.75">
      <c r="B154" s="9"/>
      <c r="C154" s="10"/>
      <c r="D154" s="10"/>
      <c r="E154" s="30"/>
      <c r="F154" s="30"/>
    </row>
    <row r="155" spans="2:6" ht="12.75">
      <c r="B155" s="9"/>
      <c r="C155" s="10"/>
      <c r="D155" s="10"/>
      <c r="E155" s="30"/>
      <c r="F155" s="30"/>
    </row>
    <row r="156" spans="2:6" ht="12.75">
      <c r="B156" s="9"/>
      <c r="C156" s="10"/>
      <c r="D156" s="10"/>
      <c r="E156" s="30"/>
      <c r="F156" s="30"/>
    </row>
    <row r="157" spans="2:6" ht="12.75">
      <c r="B157" s="9"/>
      <c r="C157" s="10"/>
      <c r="D157" s="10"/>
      <c r="E157" s="30"/>
      <c r="F157" s="30"/>
    </row>
    <row r="158" spans="2:6" ht="12.75">
      <c r="B158" s="9"/>
      <c r="C158" s="10"/>
      <c r="D158" s="10"/>
      <c r="E158" s="30"/>
      <c r="F158" s="30"/>
    </row>
    <row r="159" spans="2:6" ht="12.75">
      <c r="B159" s="9"/>
      <c r="C159" s="10"/>
      <c r="D159" s="10"/>
      <c r="E159" s="30"/>
      <c r="F159" s="30"/>
    </row>
    <row r="160" spans="2:6" ht="12.75">
      <c r="B160" s="9"/>
      <c r="C160" s="10"/>
      <c r="D160" s="10"/>
      <c r="E160" s="30"/>
      <c r="F160" s="30"/>
    </row>
    <row r="161" spans="2:6" ht="12.75">
      <c r="B161" s="9"/>
      <c r="C161" s="10"/>
      <c r="D161" s="10"/>
      <c r="E161" s="30"/>
      <c r="F161" s="30"/>
    </row>
    <row r="162" spans="2:6" ht="12.75">
      <c r="B162" s="9"/>
      <c r="C162" s="10"/>
      <c r="D162" s="10"/>
      <c r="E162" s="30"/>
      <c r="F162" s="30"/>
    </row>
    <row r="163" spans="2:6" ht="12.75">
      <c r="B163" s="9"/>
      <c r="C163" s="10"/>
      <c r="D163" s="10"/>
      <c r="E163" s="30"/>
      <c r="F163" s="30"/>
    </row>
    <row r="164" spans="2:6" ht="12.75">
      <c r="B164" s="9"/>
      <c r="C164" s="10"/>
      <c r="D164" s="10"/>
      <c r="E164" s="30"/>
      <c r="F164" s="30"/>
    </row>
    <row r="165" spans="2:6" ht="12.75">
      <c r="B165" s="9"/>
      <c r="C165" s="10"/>
      <c r="D165" s="10"/>
      <c r="E165" s="30"/>
      <c r="F165" s="30"/>
    </row>
    <row r="166" spans="2:6" ht="12.75">
      <c r="B166" s="9"/>
      <c r="C166" s="10"/>
      <c r="D166" s="10"/>
      <c r="E166" s="30"/>
      <c r="F166" s="30"/>
    </row>
    <row r="167" spans="2:6" ht="12.75">
      <c r="B167" s="9"/>
      <c r="C167" s="10"/>
      <c r="D167" s="10"/>
      <c r="E167" s="30"/>
      <c r="F167" s="30"/>
    </row>
    <row r="168" spans="2:6" ht="12.75">
      <c r="B168" s="9"/>
      <c r="C168" s="10"/>
      <c r="D168" s="10"/>
      <c r="E168" s="30"/>
      <c r="F168" s="30"/>
    </row>
    <row r="169" spans="2:6" ht="12.75">
      <c r="B169" s="9"/>
      <c r="C169" s="10"/>
      <c r="D169" s="10"/>
      <c r="E169" s="30"/>
      <c r="F169" s="30"/>
    </row>
    <row r="170" spans="2:6" ht="12.75">
      <c r="B170" s="9"/>
      <c r="C170" s="10"/>
      <c r="D170" s="10"/>
      <c r="E170" s="30"/>
      <c r="F170" s="30"/>
    </row>
    <row r="171" spans="2:6" ht="12.75">
      <c r="B171" s="9"/>
      <c r="C171" s="10"/>
      <c r="D171" s="10"/>
      <c r="E171" s="30"/>
      <c r="F171" s="30"/>
    </row>
    <row r="172" spans="2:6" ht="12.75">
      <c r="B172" s="9"/>
      <c r="C172" s="10"/>
      <c r="D172" s="10"/>
      <c r="E172" s="30"/>
      <c r="F172" s="30"/>
    </row>
    <row r="173" spans="2:6" ht="12.75">
      <c r="B173" s="9"/>
      <c r="C173" s="10"/>
      <c r="D173" s="10"/>
      <c r="E173" s="30"/>
      <c r="F173" s="30"/>
    </row>
    <row r="174" spans="2:6" ht="12.75">
      <c r="B174" s="9"/>
      <c r="C174" s="10"/>
      <c r="D174" s="10"/>
      <c r="E174" s="30"/>
      <c r="F174" s="30"/>
    </row>
    <row r="175" spans="2:6" ht="12.75">
      <c r="B175" s="9"/>
      <c r="C175" s="10"/>
      <c r="D175" s="10"/>
      <c r="E175" s="30"/>
      <c r="F175" s="30"/>
    </row>
    <row r="176" spans="2:6" ht="12.75">
      <c r="B176" s="9"/>
      <c r="C176" s="10"/>
      <c r="D176" s="10"/>
      <c r="E176" s="30"/>
      <c r="F176" s="30"/>
    </row>
    <row r="177" spans="2:6" ht="12.75">
      <c r="B177" s="9"/>
      <c r="C177" s="10"/>
      <c r="D177" s="10"/>
      <c r="E177" s="30"/>
      <c r="F177" s="30"/>
    </row>
    <row r="178" spans="2:6" ht="12.75">
      <c r="B178" s="9"/>
      <c r="C178" s="10"/>
      <c r="D178" s="10"/>
      <c r="E178" s="30"/>
      <c r="F178" s="30"/>
    </row>
    <row r="179" spans="2:6" ht="12.75">
      <c r="B179" s="9"/>
      <c r="C179" s="10"/>
      <c r="D179" s="10"/>
      <c r="E179" s="30"/>
      <c r="F179" s="30"/>
    </row>
    <row r="180" spans="2:6" ht="12.75">
      <c r="B180" s="9"/>
      <c r="C180" s="10"/>
      <c r="D180" s="10"/>
      <c r="E180" s="30"/>
      <c r="F180" s="30"/>
    </row>
    <row r="181" spans="2:6" ht="12.75">
      <c r="B181" s="9"/>
      <c r="C181" s="10"/>
      <c r="D181" s="10"/>
      <c r="E181" s="30"/>
      <c r="F181" s="30"/>
    </row>
    <row r="182" spans="2:6" ht="12.75">
      <c r="B182" s="9"/>
      <c r="C182" s="10"/>
      <c r="D182" s="10"/>
      <c r="E182" s="30"/>
      <c r="F182" s="30"/>
    </row>
    <row r="183" spans="2:6" ht="12.75">
      <c r="B183" s="9"/>
      <c r="C183" s="10"/>
      <c r="D183" s="10"/>
      <c r="E183" s="30"/>
      <c r="F183" s="30"/>
    </row>
    <row r="184" spans="2:6" ht="12.75">
      <c r="B184" s="9"/>
      <c r="C184" s="10"/>
      <c r="D184" s="10"/>
      <c r="E184" s="30"/>
      <c r="F184" s="30"/>
    </row>
    <row r="185" spans="2:6" ht="12.75">
      <c r="B185" s="9"/>
      <c r="C185" s="10"/>
      <c r="D185" s="10"/>
      <c r="E185" s="30"/>
      <c r="F185" s="30"/>
    </row>
    <row r="186" spans="2:6" ht="12.75">
      <c r="B186" s="9"/>
      <c r="C186" s="10"/>
      <c r="D186" s="10"/>
      <c r="E186" s="30"/>
      <c r="F186" s="30"/>
    </row>
    <row r="187" spans="2:6" ht="12.75">
      <c r="B187" s="9"/>
      <c r="C187" s="10"/>
      <c r="D187" s="10"/>
      <c r="E187" s="30"/>
      <c r="F187" s="30"/>
    </row>
    <row r="188" spans="2:6" ht="12.75">
      <c r="B188" s="9"/>
      <c r="C188" s="10"/>
      <c r="D188" s="10"/>
      <c r="E188" s="30"/>
      <c r="F188" s="30"/>
    </row>
    <row r="189" spans="2:6" ht="12.75">
      <c r="B189" s="9"/>
      <c r="C189" s="10"/>
      <c r="D189" s="10"/>
      <c r="E189" s="30"/>
      <c r="F189" s="30"/>
    </row>
    <row r="190" spans="2:6" ht="12.75">
      <c r="B190" s="9"/>
      <c r="C190" s="10"/>
      <c r="D190" s="10"/>
      <c r="E190" s="30"/>
      <c r="F190" s="30"/>
    </row>
    <row r="191" spans="2:6" ht="12.75">
      <c r="B191" s="9"/>
      <c r="C191" s="10"/>
      <c r="D191" s="10"/>
      <c r="E191" s="30"/>
      <c r="F191" s="30"/>
    </row>
    <row r="192" spans="2:6" ht="12.75">
      <c r="B192" s="9"/>
      <c r="C192" s="10"/>
      <c r="D192" s="10"/>
      <c r="E192" s="30"/>
      <c r="F192" s="30"/>
    </row>
    <row r="193" spans="2:6" ht="12.75">
      <c r="B193" s="9"/>
      <c r="C193" s="10"/>
      <c r="D193" s="10"/>
      <c r="E193" s="30"/>
      <c r="F193" s="30"/>
    </row>
    <row r="194" spans="2:6" ht="12.75">
      <c r="B194" s="9"/>
      <c r="C194" s="10"/>
      <c r="D194" s="10"/>
      <c r="E194" s="30"/>
      <c r="F194" s="30"/>
    </row>
    <row r="195" spans="2:6" ht="12.75">
      <c r="B195" s="9"/>
      <c r="C195" s="10"/>
      <c r="D195" s="10"/>
      <c r="E195" s="30"/>
      <c r="F195" s="30"/>
    </row>
    <row r="196" spans="2:6" ht="12.75">
      <c r="B196" s="9"/>
      <c r="C196" s="10"/>
      <c r="D196" s="10"/>
      <c r="E196" s="30"/>
      <c r="F196" s="30"/>
    </row>
    <row r="197" spans="2:6" ht="12.75">
      <c r="B197" s="9"/>
      <c r="C197" s="10"/>
      <c r="D197" s="10"/>
      <c r="E197" s="30"/>
      <c r="F197" s="30"/>
    </row>
    <row r="198" spans="2:6" ht="12.75">
      <c r="B198" s="9"/>
      <c r="C198" s="10"/>
      <c r="D198" s="10"/>
      <c r="E198" s="30"/>
      <c r="F198" s="30"/>
    </row>
    <row r="199" spans="2:6" ht="12.75">
      <c r="B199" s="9"/>
      <c r="C199" s="10"/>
      <c r="D199" s="10"/>
      <c r="E199" s="30"/>
      <c r="F199" s="30"/>
    </row>
    <row r="200" spans="2:6" ht="12.75">
      <c r="B200" s="9"/>
      <c r="C200" s="10"/>
      <c r="D200" s="10"/>
      <c r="E200" s="30"/>
      <c r="F200" s="30"/>
    </row>
    <row r="201" spans="2:6" ht="12.75">
      <c r="B201" s="9"/>
      <c r="C201" s="10"/>
      <c r="D201" s="10"/>
      <c r="E201" s="30"/>
      <c r="F201" s="30"/>
    </row>
    <row r="202" spans="2:6" ht="12.75">
      <c r="B202" s="9"/>
      <c r="C202" s="10"/>
      <c r="D202" s="10"/>
      <c r="E202" s="30"/>
      <c r="F202" s="30"/>
    </row>
    <row r="203" spans="2:6" ht="12.75">
      <c r="B203" s="9"/>
      <c r="C203" s="10"/>
      <c r="D203" s="10"/>
      <c r="E203" s="30"/>
      <c r="F203" s="30"/>
    </row>
    <row r="204" spans="2:6" ht="12.75">
      <c r="B204" s="9"/>
      <c r="C204" s="10"/>
      <c r="D204" s="10"/>
      <c r="E204" s="30"/>
      <c r="F204" s="30"/>
    </row>
    <row r="205" spans="2:6" ht="12.75">
      <c r="B205" s="9"/>
      <c r="C205" s="10"/>
      <c r="D205" s="10"/>
      <c r="E205" s="30"/>
      <c r="F205" s="30"/>
    </row>
    <row r="206" spans="2:6" ht="12.75">
      <c r="B206" s="9"/>
      <c r="C206" s="10"/>
      <c r="D206" s="10"/>
      <c r="E206" s="30"/>
      <c r="F206" s="30"/>
    </row>
    <row r="207" spans="2:6" ht="12.75">
      <c r="B207" s="9"/>
      <c r="C207" s="10"/>
      <c r="D207" s="10"/>
      <c r="E207" s="30"/>
      <c r="F207" s="30"/>
    </row>
    <row r="208" spans="2:6" ht="12.75">
      <c r="B208" s="9"/>
      <c r="C208" s="10"/>
      <c r="D208" s="10"/>
      <c r="E208" s="30"/>
      <c r="F208" s="30"/>
    </row>
    <row r="209" spans="2:6" ht="12.75">
      <c r="B209" s="9"/>
      <c r="C209" s="10"/>
      <c r="D209" s="10"/>
      <c r="E209" s="30"/>
      <c r="F209" s="30"/>
    </row>
    <row r="210" spans="2:6" ht="12.75">
      <c r="B210" s="9"/>
      <c r="C210" s="10"/>
      <c r="D210" s="10"/>
      <c r="E210" s="30"/>
      <c r="F210" s="30"/>
    </row>
    <row r="211" spans="2:6" ht="12.75">
      <c r="B211" s="9"/>
      <c r="C211" s="10"/>
      <c r="D211" s="10"/>
      <c r="E211" s="30"/>
      <c r="F211" s="30"/>
    </row>
    <row r="212" spans="2:6" ht="12.75">
      <c r="B212" s="9"/>
      <c r="C212" s="10"/>
      <c r="D212" s="10"/>
      <c r="E212" s="30"/>
      <c r="F212" s="30"/>
    </row>
    <row r="213" spans="2:6" ht="12.75">
      <c r="B213" s="9"/>
      <c r="C213" s="10"/>
      <c r="D213" s="10"/>
      <c r="E213" s="30"/>
      <c r="F213" s="30"/>
    </row>
    <row r="214" spans="2:6" ht="12.75">
      <c r="B214" s="9"/>
      <c r="C214" s="10"/>
      <c r="D214" s="10"/>
      <c r="E214" s="30"/>
      <c r="F214" s="30"/>
    </row>
    <row r="215" spans="2:6" ht="12.75">
      <c r="B215" s="9"/>
      <c r="C215" s="10"/>
      <c r="D215" s="10"/>
      <c r="E215" s="30"/>
      <c r="F215" s="30"/>
    </row>
    <row r="216" spans="2:6" ht="12.75">
      <c r="B216" s="9"/>
      <c r="C216" s="10"/>
      <c r="D216" s="10"/>
      <c r="E216" s="30"/>
      <c r="F216" s="30"/>
    </row>
    <row r="217" spans="2:6" ht="12.75">
      <c r="B217" s="9"/>
      <c r="C217" s="10"/>
      <c r="D217" s="10"/>
      <c r="E217" s="30"/>
      <c r="F217" s="30"/>
    </row>
    <row r="218" spans="2:6" ht="12.75">
      <c r="B218" s="9"/>
      <c r="C218" s="10"/>
      <c r="D218" s="10"/>
      <c r="E218" s="30"/>
      <c r="F218" s="30"/>
    </row>
    <row r="219" spans="2:6" ht="12.75">
      <c r="B219" s="9"/>
      <c r="C219" s="10"/>
      <c r="D219" s="10"/>
      <c r="E219" s="30"/>
      <c r="F219" s="30"/>
    </row>
    <row r="220" spans="2:6" ht="12.75">
      <c r="B220" s="9"/>
      <c r="C220" s="10"/>
      <c r="D220" s="10"/>
      <c r="E220" s="30"/>
      <c r="F220" s="30"/>
    </row>
    <row r="221" spans="2:6" ht="12.75">
      <c r="B221" s="9"/>
      <c r="C221" s="10"/>
      <c r="D221" s="10"/>
      <c r="E221" s="30"/>
      <c r="F221" s="30"/>
    </row>
    <row r="222" spans="2:6" ht="12.75">
      <c r="B222" s="9"/>
      <c r="C222" s="10"/>
      <c r="D222" s="10"/>
      <c r="E222" s="30"/>
      <c r="F222" s="30"/>
    </row>
    <row r="223" spans="2:6" ht="12.75">
      <c r="B223" s="9"/>
      <c r="C223" s="10"/>
      <c r="D223" s="10"/>
      <c r="E223" s="30"/>
      <c r="F223" s="30"/>
    </row>
    <row r="224" spans="2:6" ht="12.75">
      <c r="B224" s="9"/>
      <c r="C224" s="10"/>
      <c r="D224" s="10"/>
      <c r="E224" s="30"/>
      <c r="F224" s="30"/>
    </row>
    <row r="225" spans="2:6" ht="12.75">
      <c r="B225" s="9"/>
      <c r="C225" s="10"/>
      <c r="D225" s="10"/>
      <c r="E225" s="30"/>
      <c r="F225" s="30"/>
    </row>
    <row r="226" spans="2:6" ht="12.75">
      <c r="B226" s="9"/>
      <c r="C226" s="10"/>
      <c r="D226" s="10"/>
      <c r="E226" s="30"/>
      <c r="F226" s="30"/>
    </row>
    <row r="227" spans="2:6" ht="12.75">
      <c r="B227" s="9"/>
      <c r="C227" s="10"/>
      <c r="D227" s="10"/>
      <c r="E227" s="30"/>
      <c r="F227" s="30"/>
    </row>
    <row r="228" spans="2:6" ht="12.75">
      <c r="B228" s="9"/>
      <c r="C228" s="10"/>
      <c r="D228" s="10"/>
      <c r="E228" s="30"/>
      <c r="F228" s="30"/>
    </row>
    <row r="229" spans="2:6" ht="12.75">
      <c r="B229" s="9"/>
      <c r="C229" s="10"/>
      <c r="D229" s="10"/>
      <c r="E229" s="30"/>
      <c r="F229" s="30"/>
    </row>
    <row r="230" spans="2:6" ht="12.75">
      <c r="B230" s="9"/>
      <c r="C230" s="10"/>
      <c r="D230" s="10"/>
      <c r="E230" s="30"/>
      <c r="F230" s="30"/>
    </row>
    <row r="231" spans="2:6" ht="12.75">
      <c r="B231" s="9"/>
      <c r="C231" s="10"/>
      <c r="D231" s="10"/>
      <c r="E231" s="30"/>
      <c r="F231" s="30"/>
    </row>
    <row r="232" spans="2:6" ht="12.75">
      <c r="B232" s="9"/>
      <c r="C232" s="10"/>
      <c r="D232" s="10"/>
      <c r="E232" s="30"/>
      <c r="F232" s="30"/>
    </row>
    <row r="233" spans="2:6" ht="12.75">
      <c r="B233" s="9"/>
      <c r="C233" s="10"/>
      <c r="D233" s="10"/>
      <c r="E233" s="30"/>
      <c r="F233" s="30"/>
    </row>
    <row r="234" spans="2:6" ht="12.75">
      <c r="B234" s="9"/>
      <c r="C234" s="10"/>
      <c r="D234" s="10"/>
      <c r="E234" s="30"/>
      <c r="F234" s="30"/>
    </row>
    <row r="235" spans="2:6" ht="12.75">
      <c r="B235" s="9"/>
      <c r="C235" s="10"/>
      <c r="D235" s="10"/>
      <c r="E235" s="30"/>
      <c r="F235" s="30"/>
    </row>
    <row r="236" spans="2:6" ht="12.75">
      <c r="B236" s="9"/>
      <c r="C236" s="10"/>
      <c r="D236" s="10"/>
      <c r="E236" s="30"/>
      <c r="F236" s="30"/>
    </row>
    <row r="237" spans="2:6" ht="12.75">
      <c r="B237" s="9"/>
      <c r="C237" s="10"/>
      <c r="D237" s="10"/>
      <c r="E237" s="30"/>
      <c r="F237" s="30"/>
    </row>
    <row r="238" spans="2:6" ht="12.75">
      <c r="B238" s="9"/>
      <c r="C238" s="10"/>
      <c r="D238" s="10"/>
      <c r="E238" s="30"/>
      <c r="F238" s="30"/>
    </row>
    <row r="239" spans="2:6" ht="12.75">
      <c r="B239" s="9"/>
      <c r="C239" s="10"/>
      <c r="D239" s="10"/>
      <c r="E239" s="30"/>
      <c r="F239" s="30"/>
    </row>
    <row r="240" spans="2:6" ht="12.75">
      <c r="B240" s="9"/>
      <c r="C240" s="10"/>
      <c r="D240" s="10"/>
      <c r="E240" s="30"/>
      <c r="F240" s="30"/>
    </row>
    <row r="241" spans="2:6" ht="12.75">
      <c r="B241" s="9"/>
      <c r="C241" s="10"/>
      <c r="D241" s="10"/>
      <c r="E241" s="30"/>
      <c r="F241" s="30"/>
    </row>
    <row r="242" spans="2:6" ht="12.75">
      <c r="B242" s="9"/>
      <c r="C242" s="10"/>
      <c r="D242" s="10"/>
      <c r="E242" s="30"/>
      <c r="F242" s="30"/>
    </row>
    <row r="243" spans="2:6" ht="12.75">
      <c r="B243" s="9"/>
      <c r="C243" s="10"/>
      <c r="D243" s="10"/>
      <c r="E243" s="30"/>
      <c r="F243" s="30"/>
    </row>
    <row r="244" spans="2:6" ht="12.75">
      <c r="B244" s="9"/>
      <c r="C244" s="10"/>
      <c r="D244" s="10"/>
      <c r="E244" s="30"/>
      <c r="F244" s="30"/>
    </row>
    <row r="245" spans="2:6" ht="12.75">
      <c r="B245" s="9"/>
      <c r="C245" s="10"/>
      <c r="D245" s="10"/>
      <c r="E245" s="30"/>
      <c r="F245" s="30"/>
    </row>
    <row r="246" spans="2:6" ht="12.75">
      <c r="B246" s="9"/>
      <c r="C246" s="10"/>
      <c r="D246" s="10"/>
      <c r="E246" s="30"/>
      <c r="F246" s="30"/>
    </row>
    <row r="247" spans="2:6" ht="12.75">
      <c r="B247" s="9"/>
      <c r="C247" s="10"/>
      <c r="D247" s="10"/>
      <c r="E247" s="30"/>
      <c r="F247" s="30"/>
    </row>
    <row r="248" spans="2:6" ht="12.75">
      <c r="B248" s="9"/>
      <c r="C248" s="10"/>
      <c r="D248" s="10"/>
      <c r="E248" s="30"/>
      <c r="F248" s="30"/>
    </row>
    <row r="249" spans="2:6" ht="12.75">
      <c r="B249" s="9"/>
      <c r="C249" s="10"/>
      <c r="D249" s="10"/>
      <c r="E249" s="30"/>
      <c r="F249" s="30"/>
    </row>
    <row r="250" spans="2:6" ht="12.75">
      <c r="B250" s="9"/>
      <c r="C250" s="10"/>
      <c r="D250" s="10"/>
      <c r="E250" s="30"/>
      <c r="F250" s="30"/>
    </row>
    <row r="251" spans="2:6" ht="12.75">
      <c r="B251" s="9"/>
      <c r="C251" s="10"/>
      <c r="D251" s="10"/>
      <c r="E251" s="30"/>
      <c r="F251" s="30"/>
    </row>
    <row r="252" spans="2:6" ht="12.75">
      <c r="B252" s="9"/>
      <c r="C252" s="10"/>
      <c r="D252" s="10"/>
      <c r="E252" s="30"/>
      <c r="F252" s="30"/>
    </row>
    <row r="253" spans="2:6" ht="12.75">
      <c r="B253" s="9"/>
      <c r="C253" s="10"/>
      <c r="D253" s="10"/>
      <c r="E253" s="30"/>
      <c r="F253" s="30"/>
    </row>
    <row r="254" spans="2:6" ht="12.75">
      <c r="B254" s="9"/>
      <c r="C254" s="10"/>
      <c r="D254" s="10"/>
      <c r="E254" s="30"/>
      <c r="F254" s="30"/>
    </row>
    <row r="255" spans="2:6" ht="12.75">
      <c r="B255" s="9"/>
      <c r="C255" s="10"/>
      <c r="D255" s="10"/>
      <c r="E255" s="30"/>
      <c r="F255" s="30"/>
    </row>
    <row r="256" spans="2:6" ht="12.75">
      <c r="B256" s="9"/>
      <c r="C256" s="10"/>
      <c r="D256" s="10"/>
      <c r="E256" s="30"/>
      <c r="F256" s="30"/>
    </row>
    <row r="257" spans="2:6" ht="12.75">
      <c r="B257" s="9"/>
      <c r="C257" s="10"/>
      <c r="D257" s="10"/>
      <c r="E257" s="30"/>
      <c r="F257" s="30"/>
    </row>
    <row r="258" spans="2:6" ht="12.75">
      <c r="B258" s="9"/>
      <c r="C258" s="10"/>
      <c r="D258" s="10"/>
      <c r="E258" s="30"/>
      <c r="F258" s="30"/>
    </row>
    <row r="259" spans="2:6" ht="12.75">
      <c r="B259" s="9"/>
      <c r="C259" s="10"/>
      <c r="D259" s="10"/>
      <c r="E259" s="30"/>
      <c r="F259" s="30"/>
    </row>
    <row r="260" spans="2:6" ht="12.75">
      <c r="B260" s="9"/>
      <c r="C260" s="10"/>
      <c r="D260" s="10"/>
      <c r="E260" s="30"/>
      <c r="F260" s="30"/>
    </row>
    <row r="261" spans="2:6" ht="12.75">
      <c r="B261" s="9"/>
      <c r="C261" s="10"/>
      <c r="D261" s="10"/>
      <c r="E261" s="30"/>
      <c r="F261" s="30"/>
    </row>
    <row r="262" spans="2:6" ht="12.75">
      <c r="B262" s="9"/>
      <c r="C262" s="10"/>
      <c r="D262" s="10"/>
      <c r="E262" s="30"/>
      <c r="F262" s="30"/>
    </row>
    <row r="263" spans="2:6" ht="12.75">
      <c r="B263" s="9"/>
      <c r="C263" s="10"/>
      <c r="D263" s="10"/>
      <c r="E263" s="30"/>
      <c r="F263" s="30"/>
    </row>
    <row r="264" spans="2:6" ht="12.75">
      <c r="B264" s="9"/>
      <c r="C264" s="10"/>
      <c r="D264" s="10"/>
      <c r="E264" s="30"/>
      <c r="F264" s="30"/>
    </row>
    <row r="265" spans="2:6" ht="12.75">
      <c r="B265" s="9"/>
      <c r="C265" s="10"/>
      <c r="D265" s="10"/>
      <c r="E265" s="30"/>
      <c r="F265" s="30"/>
    </row>
    <row r="266" spans="2:6" ht="12.75">
      <c r="B266" s="9"/>
      <c r="C266" s="10"/>
      <c r="D266" s="10"/>
      <c r="E266" s="30"/>
      <c r="F266" s="30"/>
    </row>
    <row r="267" spans="2:6" ht="12.75">
      <c r="B267" s="9"/>
      <c r="C267" s="10"/>
      <c r="D267" s="10"/>
      <c r="E267" s="30"/>
      <c r="F267" s="30"/>
    </row>
    <row r="268" spans="2:6" ht="12.75">
      <c r="B268" s="9"/>
      <c r="C268" s="10"/>
      <c r="D268" s="10"/>
      <c r="E268" s="30"/>
      <c r="F268" s="30"/>
    </row>
    <row r="269" spans="2:6" ht="12.75">
      <c r="B269" s="9"/>
      <c r="C269" s="10"/>
      <c r="D269" s="10"/>
      <c r="E269" s="30"/>
      <c r="F269" s="30"/>
    </row>
    <row r="270" spans="2:6" ht="12.75">
      <c r="B270" s="9"/>
      <c r="C270" s="10"/>
      <c r="D270" s="10"/>
      <c r="E270" s="30"/>
      <c r="F270" s="30"/>
    </row>
    <row r="271" spans="2:6" ht="12.75">
      <c r="B271" s="9"/>
      <c r="C271" s="10"/>
      <c r="D271" s="10"/>
      <c r="E271" s="30"/>
      <c r="F271" s="30"/>
    </row>
    <row r="272" spans="2:6" ht="12.75">
      <c r="B272" s="9"/>
      <c r="C272" s="10"/>
      <c r="D272" s="10"/>
      <c r="E272" s="30"/>
      <c r="F272" s="30"/>
    </row>
    <row r="273" spans="2:6" ht="12.75">
      <c r="B273" s="9"/>
      <c r="C273" s="10"/>
      <c r="D273" s="10"/>
      <c r="E273" s="30"/>
      <c r="F273" s="30"/>
    </row>
    <row r="274" spans="2:6" ht="12.75">
      <c r="B274" s="9"/>
      <c r="C274" s="10"/>
      <c r="D274" s="10"/>
      <c r="E274" s="30"/>
      <c r="F274" s="30"/>
    </row>
    <row r="275" spans="2:6" ht="12.75">
      <c r="B275" s="9"/>
      <c r="C275" s="10"/>
      <c r="D275" s="10"/>
      <c r="E275" s="30"/>
      <c r="F275" s="30"/>
    </row>
    <row r="276" spans="2:6" ht="12.75">
      <c r="B276" s="9"/>
      <c r="C276" s="10"/>
      <c r="D276" s="10"/>
      <c r="E276" s="30"/>
      <c r="F276" s="30"/>
    </row>
    <row r="277" spans="2:6" ht="12.75">
      <c r="B277" s="9"/>
      <c r="C277" s="10"/>
      <c r="D277" s="10"/>
      <c r="E277" s="30"/>
      <c r="F277" s="30"/>
    </row>
    <row r="278" spans="2:6" ht="12.75">
      <c r="B278" s="9"/>
      <c r="C278" s="10"/>
      <c r="D278" s="10"/>
      <c r="E278" s="30"/>
      <c r="F278" s="30"/>
    </row>
    <row r="279" spans="2:6" ht="12.75">
      <c r="B279" s="9"/>
      <c r="C279" s="10"/>
      <c r="D279" s="10"/>
      <c r="E279" s="30"/>
      <c r="F279" s="30"/>
    </row>
    <row r="280" spans="2:6" ht="12.75">
      <c r="B280" s="9"/>
      <c r="C280" s="10"/>
      <c r="D280" s="10"/>
      <c r="E280" s="30"/>
      <c r="F280" s="30"/>
    </row>
    <row r="281" spans="2:6" ht="12.75">
      <c r="B281" s="9"/>
      <c r="C281" s="10"/>
      <c r="D281" s="10"/>
      <c r="E281" s="30"/>
      <c r="F281" s="30"/>
    </row>
    <row r="282" spans="2:6" ht="12.75">
      <c r="B282" s="9"/>
      <c r="C282" s="10"/>
      <c r="D282" s="10"/>
      <c r="E282" s="30"/>
      <c r="F282" s="30"/>
    </row>
    <row r="283" spans="2:6" ht="12.75">
      <c r="B283" s="9"/>
      <c r="C283" s="10"/>
      <c r="D283" s="10"/>
      <c r="E283" s="30"/>
      <c r="F283" s="30"/>
    </row>
    <row r="284" spans="2:6" ht="12.75">
      <c r="B284" s="9"/>
      <c r="C284" s="10"/>
      <c r="D284" s="10"/>
      <c r="E284" s="30"/>
      <c r="F284" s="30"/>
    </row>
    <row r="285" spans="2:6" ht="12.75">
      <c r="B285" s="9"/>
      <c r="C285" s="10"/>
      <c r="D285" s="10"/>
      <c r="E285" s="30"/>
      <c r="F285" s="30"/>
    </row>
    <row r="286" spans="2:6" ht="12.75">
      <c r="B286" s="9"/>
      <c r="C286" s="10"/>
      <c r="D286" s="10"/>
      <c r="E286" s="30"/>
      <c r="F286" s="30"/>
    </row>
    <row r="287" spans="2:6" ht="12.75">
      <c r="B287" s="9"/>
      <c r="C287" s="10"/>
      <c r="D287" s="10"/>
      <c r="E287" s="30"/>
      <c r="F287" s="30"/>
    </row>
    <row r="288" spans="2:6" ht="12.75">
      <c r="B288" s="9"/>
      <c r="C288" s="10"/>
      <c r="D288" s="10"/>
      <c r="E288" s="30"/>
      <c r="F288" s="30"/>
    </row>
    <row r="289" spans="2:6" ht="12.75">
      <c r="B289" s="9"/>
      <c r="C289" s="10"/>
      <c r="D289" s="10"/>
      <c r="E289" s="30"/>
      <c r="F289" s="30"/>
    </row>
    <row r="290" spans="2:6" ht="12.75">
      <c r="B290" s="9"/>
      <c r="C290" s="10"/>
      <c r="D290" s="10"/>
      <c r="E290" s="30"/>
      <c r="F290" s="30"/>
    </row>
    <row r="291" spans="2:6" ht="12.75">
      <c r="B291" s="9"/>
      <c r="C291" s="10"/>
      <c r="D291" s="10"/>
      <c r="E291" s="30"/>
      <c r="F291" s="30"/>
    </row>
    <row r="292" spans="2:6" ht="12.75">
      <c r="B292" s="9"/>
      <c r="C292" s="10"/>
      <c r="D292" s="10"/>
      <c r="E292" s="30"/>
      <c r="F292" s="30"/>
    </row>
    <row r="293" spans="2:6" ht="12.75">
      <c r="B293" s="9"/>
      <c r="C293" s="10"/>
      <c r="D293" s="10"/>
      <c r="E293" s="30"/>
      <c r="F293" s="30"/>
    </row>
    <row r="294" spans="2:6" ht="12.75">
      <c r="B294" s="9"/>
      <c r="C294" s="10"/>
      <c r="D294" s="10"/>
      <c r="E294" s="30"/>
      <c r="F294" s="30"/>
    </row>
    <row r="295" spans="2:6" ht="12.75">
      <c r="B295" s="9"/>
      <c r="C295" s="10"/>
      <c r="D295" s="10"/>
      <c r="E295" s="30"/>
      <c r="F295" s="30"/>
    </row>
    <row r="296" spans="2:6" ht="12.75">
      <c r="B296" s="9"/>
      <c r="C296" s="10"/>
      <c r="D296" s="10"/>
      <c r="E296" s="30"/>
      <c r="F296" s="30"/>
    </row>
    <row r="297" spans="2:6" ht="12.75">
      <c r="B297" s="9"/>
      <c r="C297" s="10"/>
      <c r="D297" s="10"/>
      <c r="E297" s="30"/>
      <c r="F297" s="30"/>
    </row>
    <row r="298" spans="2:6" ht="12.75">
      <c r="B298" s="9"/>
      <c r="C298" s="10"/>
      <c r="D298" s="10"/>
      <c r="E298" s="30"/>
      <c r="F298" s="30"/>
    </row>
    <row r="299" spans="2:6" ht="12.75">
      <c r="B299" s="9"/>
      <c r="C299" s="10"/>
      <c r="D299" s="10"/>
      <c r="E299" s="30"/>
      <c r="F299" s="30"/>
    </row>
    <row r="300" spans="2:6" ht="12.75">
      <c r="B300" s="9"/>
      <c r="C300" s="10"/>
      <c r="D300" s="10"/>
      <c r="E300" s="30"/>
      <c r="F300" s="30"/>
    </row>
    <row r="301" spans="2:6" ht="12.75">
      <c r="B301" s="9"/>
      <c r="C301" s="10"/>
      <c r="D301" s="10"/>
      <c r="E301" s="30"/>
      <c r="F301" s="30"/>
    </row>
    <row r="302" spans="2:6" ht="12.75">
      <c r="B302" s="9"/>
      <c r="C302" s="10"/>
      <c r="D302" s="10"/>
      <c r="E302" s="30"/>
      <c r="F302" s="30"/>
    </row>
    <row r="303" spans="2:6" ht="12.75">
      <c r="B303" s="9"/>
      <c r="C303" s="10"/>
      <c r="D303" s="10"/>
      <c r="E303" s="30"/>
      <c r="F303" s="30"/>
    </row>
    <row r="304" spans="2:6" ht="12.75">
      <c r="B304" s="9"/>
      <c r="C304" s="10"/>
      <c r="D304" s="10"/>
      <c r="E304" s="30"/>
      <c r="F304" s="30"/>
    </row>
    <row r="305" spans="2:6" ht="12.75">
      <c r="B305" s="9"/>
      <c r="C305" s="10"/>
      <c r="D305" s="10"/>
      <c r="E305" s="30"/>
      <c r="F305" s="30"/>
    </row>
    <row r="306" spans="2:6" ht="12.75">
      <c r="B306" s="9"/>
      <c r="C306" s="10"/>
      <c r="D306" s="10"/>
      <c r="E306" s="30"/>
      <c r="F306" s="30"/>
    </row>
    <row r="307" spans="2:6" ht="12.75">
      <c r="B307" s="9"/>
      <c r="C307" s="10"/>
      <c r="D307" s="10"/>
      <c r="E307" s="30"/>
      <c r="F307" s="30"/>
    </row>
    <row r="308" spans="2:6" ht="12.75">
      <c r="B308" s="9"/>
      <c r="C308" s="10"/>
      <c r="D308" s="10"/>
      <c r="E308" s="30"/>
      <c r="F308" s="30"/>
    </row>
    <row r="309" spans="2:6" ht="12.75">
      <c r="B309" s="9"/>
      <c r="C309" s="10"/>
      <c r="D309" s="10"/>
      <c r="E309" s="30"/>
      <c r="F309" s="30"/>
    </row>
    <row r="310" spans="2:6" ht="12.75">
      <c r="B310" s="9"/>
      <c r="C310" s="10"/>
      <c r="D310" s="10"/>
      <c r="E310" s="30"/>
      <c r="F310" s="30"/>
    </row>
    <row r="311" spans="2:6" ht="12.75">
      <c r="B311" s="9"/>
      <c r="C311" s="10"/>
      <c r="D311" s="10"/>
      <c r="E311" s="30"/>
      <c r="F311" s="30"/>
    </row>
    <row r="312" spans="2:6" ht="12.75">
      <c r="B312" s="9"/>
      <c r="C312" s="10"/>
      <c r="D312" s="10"/>
      <c r="E312" s="30"/>
      <c r="F312" s="30"/>
    </row>
    <row r="313" spans="2:6" ht="12.75">
      <c r="B313" s="9"/>
      <c r="C313" s="10"/>
      <c r="D313" s="10"/>
      <c r="E313" s="30"/>
      <c r="F313" s="30"/>
    </row>
    <row r="314" spans="2:6" ht="12.75">
      <c r="B314" s="9"/>
      <c r="C314" s="10"/>
      <c r="D314" s="10"/>
      <c r="E314" s="30"/>
      <c r="F314" s="30"/>
    </row>
    <row r="315" spans="2:6" ht="12.75">
      <c r="B315" s="9"/>
      <c r="C315" s="10"/>
      <c r="D315" s="10"/>
      <c r="E315" s="30"/>
      <c r="F315" s="30"/>
    </row>
    <row r="316" spans="2:6" ht="12.75">
      <c r="B316" s="9"/>
      <c r="C316" s="10"/>
      <c r="D316" s="10"/>
      <c r="E316" s="30"/>
      <c r="F316" s="30"/>
    </row>
    <row r="317" spans="2:6" ht="12.75">
      <c r="B317" s="9"/>
      <c r="C317" s="10"/>
      <c r="D317" s="10"/>
      <c r="E317" s="30"/>
      <c r="F317" s="30"/>
    </row>
    <row r="318" spans="2:6" ht="12.75">
      <c r="B318" s="9"/>
      <c r="C318" s="10"/>
      <c r="D318" s="10"/>
      <c r="E318" s="30"/>
      <c r="F318" s="30"/>
    </row>
    <row r="319" spans="2:6" ht="12.75">
      <c r="B319" s="9"/>
      <c r="C319" s="10"/>
      <c r="D319" s="10"/>
      <c r="E319" s="30"/>
      <c r="F319" s="30"/>
    </row>
    <row r="320" spans="2:6" ht="12.75">
      <c r="B320" s="9"/>
      <c r="C320" s="10"/>
      <c r="D320" s="10"/>
      <c r="E320" s="30"/>
      <c r="F320" s="30"/>
    </row>
    <row r="321" spans="2:6" ht="12.75">
      <c r="B321" s="9"/>
      <c r="C321" s="10"/>
      <c r="D321" s="10"/>
      <c r="E321" s="30"/>
      <c r="F321" s="30"/>
    </row>
    <row r="322" spans="2:6" ht="12.75">
      <c r="B322" s="9"/>
      <c r="C322" s="10"/>
      <c r="D322" s="10"/>
      <c r="E322" s="30"/>
      <c r="F322" s="30"/>
    </row>
    <row r="323" spans="2:6" ht="12.75">
      <c r="B323" s="9"/>
      <c r="C323" s="10"/>
      <c r="D323" s="10"/>
      <c r="E323" s="30"/>
      <c r="F323" s="30"/>
    </row>
    <row r="324" spans="2:6" ht="12.75">
      <c r="B324" s="9"/>
      <c r="C324" s="10"/>
      <c r="D324" s="10"/>
      <c r="E324" s="30"/>
      <c r="F324" s="30"/>
    </row>
    <row r="325" spans="2:6" ht="12.75">
      <c r="B325" s="9"/>
      <c r="C325" s="10"/>
      <c r="D325" s="10"/>
      <c r="E325" s="30"/>
      <c r="F325" s="30"/>
    </row>
    <row r="326" spans="2:6" ht="12.75">
      <c r="B326" s="9"/>
      <c r="C326" s="10"/>
      <c r="D326" s="10"/>
      <c r="E326" s="30"/>
      <c r="F326" s="30"/>
    </row>
    <row r="327" spans="2:6" ht="12.75">
      <c r="B327" s="9"/>
      <c r="C327" s="10"/>
      <c r="D327" s="10"/>
      <c r="E327" s="30"/>
      <c r="F327" s="30"/>
    </row>
    <row r="328" spans="2:6" ht="12.75">
      <c r="B328" s="9"/>
      <c r="C328" s="10"/>
      <c r="D328" s="10"/>
      <c r="E328" s="30"/>
      <c r="F328" s="30"/>
    </row>
    <row r="329" spans="2:6" ht="12.75">
      <c r="B329" s="9"/>
      <c r="C329" s="10"/>
      <c r="D329" s="10"/>
      <c r="E329" s="30"/>
      <c r="F329" s="30"/>
    </row>
    <row r="330" spans="2:6" ht="12.75">
      <c r="B330" s="9"/>
      <c r="C330" s="10"/>
      <c r="D330" s="10"/>
      <c r="E330" s="30"/>
      <c r="F330" s="30"/>
    </row>
    <row r="331" spans="2:6" ht="12.75">
      <c r="B331" s="9"/>
      <c r="C331" s="10"/>
      <c r="D331" s="10"/>
      <c r="E331" s="30"/>
      <c r="F331" s="30"/>
    </row>
    <row r="332" spans="2:6" ht="12.75">
      <c r="B332" s="9"/>
      <c r="C332" s="10"/>
      <c r="D332" s="10"/>
      <c r="E332" s="30"/>
      <c r="F332" s="30"/>
    </row>
    <row r="333" spans="2:6" ht="12.75">
      <c r="B333" s="9"/>
      <c r="C333" s="10"/>
      <c r="D333" s="10"/>
      <c r="E333" s="30"/>
      <c r="F333" s="30"/>
    </row>
    <row r="334" spans="2:6" ht="12.75">
      <c r="B334" s="9"/>
      <c r="C334" s="10"/>
      <c r="D334" s="10"/>
      <c r="E334" s="30"/>
      <c r="F334" s="30"/>
    </row>
    <row r="335" spans="2:6" ht="12.75">
      <c r="B335" s="9"/>
      <c r="C335" s="10"/>
      <c r="D335" s="10"/>
      <c r="E335" s="30"/>
      <c r="F335" s="30"/>
    </row>
    <row r="336" spans="2:6" ht="12.75">
      <c r="B336" s="9"/>
      <c r="C336" s="10"/>
      <c r="D336" s="10"/>
      <c r="E336" s="30"/>
      <c r="F336" s="30"/>
    </row>
    <row r="337" spans="2:6" ht="12.75">
      <c r="B337" s="9"/>
      <c r="C337" s="10"/>
      <c r="D337" s="10"/>
      <c r="E337" s="30"/>
      <c r="F337" s="30"/>
    </row>
    <row r="338" spans="2:6" ht="12.75">
      <c r="B338" s="9"/>
      <c r="C338" s="10"/>
      <c r="D338" s="10"/>
      <c r="E338" s="30"/>
      <c r="F338" s="30"/>
    </row>
    <row r="339" spans="2:6" ht="12.75">
      <c r="B339" s="9"/>
      <c r="C339" s="10"/>
      <c r="D339" s="10"/>
      <c r="E339" s="30"/>
      <c r="F339" s="30"/>
    </row>
    <row r="340" spans="2:6" ht="12.75">
      <c r="B340" s="9"/>
      <c r="C340" s="10"/>
      <c r="D340" s="10"/>
      <c r="E340" s="30"/>
      <c r="F340" s="30"/>
    </row>
    <row r="341" spans="2:6" ht="12.75">
      <c r="B341" s="9"/>
      <c r="C341" s="10"/>
      <c r="D341" s="10"/>
      <c r="E341" s="30"/>
      <c r="F341" s="30"/>
    </row>
    <row r="342" spans="2:6" ht="12.75">
      <c r="B342" s="9"/>
      <c r="C342" s="10"/>
      <c r="D342" s="10"/>
      <c r="E342" s="30"/>
      <c r="F342" s="30"/>
    </row>
    <row r="343" spans="2:6" ht="12.75">
      <c r="B343" s="9"/>
      <c r="C343" s="10"/>
      <c r="D343" s="10"/>
      <c r="E343" s="30"/>
      <c r="F343" s="30"/>
    </row>
    <row r="344" spans="2:6" ht="12.75">
      <c r="B344" s="9"/>
      <c r="C344" s="10"/>
      <c r="D344" s="10"/>
      <c r="E344" s="30"/>
      <c r="F344" s="30"/>
    </row>
    <row r="345" spans="2:6" ht="12.75">
      <c r="B345" s="9"/>
      <c r="C345" s="10"/>
      <c r="D345" s="10"/>
      <c r="E345" s="30"/>
      <c r="F345" s="30"/>
    </row>
    <row r="346" spans="2:6" ht="12.75">
      <c r="B346" s="9"/>
      <c r="C346" s="10"/>
      <c r="D346" s="10"/>
      <c r="E346" s="30"/>
      <c r="F346" s="30"/>
    </row>
    <row r="347" spans="2:6" ht="12.75">
      <c r="B347" s="9"/>
      <c r="C347" s="10"/>
      <c r="D347" s="10"/>
      <c r="E347" s="30"/>
      <c r="F347" s="30"/>
    </row>
    <row r="348" spans="2:6" ht="12.75">
      <c r="B348" s="9"/>
      <c r="C348" s="10"/>
      <c r="D348" s="10"/>
      <c r="E348" s="30"/>
      <c r="F348" s="30"/>
    </row>
    <row r="349" spans="2:6" ht="12.75">
      <c r="B349" s="9"/>
      <c r="C349" s="10"/>
      <c r="D349" s="10"/>
      <c r="E349" s="30"/>
      <c r="F349" s="30"/>
    </row>
    <row r="350" spans="2:6" ht="12.75">
      <c r="B350" s="9"/>
      <c r="C350" s="10"/>
      <c r="D350" s="10"/>
      <c r="E350" s="30"/>
      <c r="F350" s="30"/>
    </row>
    <row r="351" spans="2:6" ht="12.75">
      <c r="B351" s="9"/>
      <c r="C351" s="10"/>
      <c r="D351" s="10"/>
      <c r="E351" s="30"/>
      <c r="F351" s="30"/>
    </row>
    <row r="352" spans="2:6" ht="12.75">
      <c r="B352" s="9"/>
      <c r="C352" s="10"/>
      <c r="D352" s="10"/>
      <c r="E352" s="30"/>
      <c r="F352" s="30"/>
    </row>
    <row r="353" spans="2:6" ht="12.75">
      <c r="B353" s="9"/>
      <c r="C353" s="10"/>
      <c r="D353" s="10"/>
      <c r="E353" s="30"/>
      <c r="F353" s="30"/>
    </row>
    <row r="354" spans="2:6" ht="12.75">
      <c r="B354" s="9"/>
      <c r="C354" s="10"/>
      <c r="D354" s="10"/>
      <c r="E354" s="30"/>
      <c r="F354" s="30"/>
    </row>
    <row r="355" spans="2:6" ht="12.75">
      <c r="B355" s="9"/>
      <c r="C355" s="10"/>
      <c r="D355" s="10"/>
      <c r="E355" s="30"/>
      <c r="F355" s="30"/>
    </row>
    <row r="356" spans="2:6" ht="12.75">
      <c r="B356" s="9"/>
      <c r="C356" s="10"/>
      <c r="D356" s="10"/>
      <c r="E356" s="30"/>
      <c r="F356" s="30"/>
    </row>
    <row r="357" spans="2:6" ht="12.75">
      <c r="B357" s="9"/>
      <c r="C357" s="10"/>
      <c r="D357" s="10"/>
      <c r="E357" s="30"/>
      <c r="F357" s="30"/>
    </row>
    <row r="358" spans="2:6" ht="12.75">
      <c r="B358" s="9"/>
      <c r="C358" s="10"/>
      <c r="D358" s="10"/>
      <c r="E358" s="30"/>
      <c r="F358" s="30"/>
    </row>
    <row r="359" spans="2:6" ht="12.75">
      <c r="B359" s="9"/>
      <c r="C359" s="10"/>
      <c r="D359" s="10"/>
      <c r="E359" s="30"/>
      <c r="F359" s="30"/>
    </row>
    <row r="360" spans="2:6" ht="12.75">
      <c r="B360" s="9"/>
      <c r="C360" s="10"/>
      <c r="D360" s="10"/>
      <c r="E360" s="30"/>
      <c r="F360" s="30"/>
    </row>
    <row r="361" spans="2:6" ht="12.75">
      <c r="B361" s="9"/>
      <c r="C361" s="10"/>
      <c r="D361" s="10"/>
      <c r="E361" s="30"/>
      <c r="F361" s="30"/>
    </row>
    <row r="362" spans="2:6" ht="12.75">
      <c r="B362" s="9"/>
      <c r="C362" s="10"/>
      <c r="D362" s="10"/>
      <c r="E362" s="30"/>
      <c r="F362" s="30"/>
    </row>
    <row r="363" spans="2:6" ht="12.75">
      <c r="B363" s="9"/>
      <c r="C363" s="10"/>
      <c r="D363" s="10"/>
      <c r="E363" s="30"/>
      <c r="F363" s="30"/>
    </row>
    <row r="364" spans="2:6" ht="12.75">
      <c r="B364" s="9"/>
      <c r="C364" s="10"/>
      <c r="D364" s="10"/>
      <c r="E364" s="30"/>
      <c r="F364" s="30"/>
    </row>
    <row r="365" spans="2:6" ht="12.75">
      <c r="B365" s="9"/>
      <c r="C365" s="10"/>
      <c r="D365" s="10"/>
      <c r="E365" s="30"/>
      <c r="F365" s="30"/>
    </row>
    <row r="366" spans="2:6" ht="12.75">
      <c r="B366" s="9"/>
      <c r="C366" s="10"/>
      <c r="D366" s="10"/>
      <c r="E366" s="30"/>
      <c r="F366" s="30"/>
    </row>
    <row r="367" spans="2:6" ht="12.75">
      <c r="B367" s="9"/>
      <c r="C367" s="10"/>
      <c r="D367" s="10"/>
      <c r="E367" s="30"/>
      <c r="F367" s="30"/>
    </row>
    <row r="368" spans="2:6" ht="12.75">
      <c r="B368" s="9"/>
      <c r="C368" s="10"/>
      <c r="D368" s="10"/>
      <c r="E368" s="30"/>
      <c r="F368" s="30"/>
    </row>
    <row r="369" spans="2:6" ht="12.75">
      <c r="B369" s="9"/>
      <c r="C369" s="10"/>
      <c r="D369" s="10"/>
      <c r="E369" s="30"/>
      <c r="F369" s="30"/>
    </row>
    <row r="370" spans="2:6" ht="12.75">
      <c r="B370" s="9"/>
      <c r="C370" s="10"/>
      <c r="D370" s="10"/>
      <c r="E370" s="30"/>
      <c r="F370" s="30"/>
    </row>
    <row r="371" spans="2:6" ht="12.75">
      <c r="B371" s="9"/>
      <c r="C371" s="10"/>
      <c r="D371" s="10"/>
      <c r="E371" s="30"/>
      <c r="F371" s="30"/>
    </row>
    <row r="372" spans="2:6" ht="12.75">
      <c r="B372" s="9"/>
      <c r="C372" s="10"/>
      <c r="D372" s="10"/>
      <c r="E372" s="30"/>
      <c r="F372" s="30"/>
    </row>
    <row r="373" spans="2:6" ht="12.75">
      <c r="B373" s="9"/>
      <c r="C373" s="10"/>
      <c r="D373" s="10"/>
      <c r="E373" s="30"/>
      <c r="F373" s="30"/>
    </row>
  </sheetData>
  <sheetProtection/>
  <printOptions gridLines="1" headings="1"/>
  <pageMargins left="0.25" right="0.25" top="0.75" bottom="0.75" header="0.3" footer="0.3"/>
  <pageSetup fitToHeight="2" horizontalDpi="300" verticalDpi="300" orientation="landscape" paperSize="8" scale="50" r:id="rId3"/>
  <headerFooter alignWithMargins="0">
    <oddHeader>&amp;L&amp;"Arial Black,Normal"&amp;14Brf Tunet 2, Norrtälje
&amp;12Underhållsplan 2017 - 2031&amp;C&amp;8Utskriven 2017-03-16/AP, version 2</oddHeader>
    <oddFooter>&amp;C&amp;8Sida &amp;P av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Säther</dc:creator>
  <cp:keywords/>
  <dc:description/>
  <cp:lastModifiedBy>Admin</cp:lastModifiedBy>
  <cp:lastPrinted>2017-03-17T11:14:37Z</cp:lastPrinted>
  <dcterms:created xsi:type="dcterms:W3CDTF">2006-02-03T15:32:34Z</dcterms:created>
  <dcterms:modified xsi:type="dcterms:W3CDTF">2017-03-19T12:55:22Z</dcterms:modified>
  <cp:category/>
  <cp:version/>
  <cp:contentType/>
  <cp:contentStatus/>
</cp:coreProperties>
</file>